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9" documentId="8_{40D57B46-D971-4046-9057-E640092E32A0}" xr6:coauthVersionLast="47" xr6:coauthVersionMax="47" xr10:uidLastSave="{5C4884BF-C419-4EAD-AB25-EDDB23DB45AD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20" l="1"/>
  <c r="V60" i="20"/>
  <c r="T59" i="20"/>
  <c r="V59" i="20"/>
  <c r="T58" i="20"/>
  <c r="V58" i="20"/>
  <c r="U57" i="20"/>
  <c r="V57" i="20"/>
  <c r="U56" i="20"/>
  <c r="V56" i="20"/>
  <c r="T55" i="20"/>
  <c r="V55" i="20"/>
  <c r="T54" i="20"/>
  <c r="V54" i="20"/>
  <c r="T53" i="20"/>
  <c r="V53" i="20"/>
  <c r="T52" i="20"/>
  <c r="V52" i="20"/>
  <c r="T51" i="20"/>
  <c r="V51" i="20"/>
  <c r="T50" i="20"/>
  <c r="V50" i="20"/>
  <c r="U49" i="20"/>
  <c r="V49" i="20"/>
  <c r="U48" i="20"/>
  <c r="V48" i="20"/>
  <c r="T47" i="20"/>
  <c r="V47" i="20"/>
  <c r="T46" i="20"/>
  <c r="V46" i="20"/>
  <c r="T45" i="20"/>
  <c r="V45" i="20"/>
  <c r="T44" i="20"/>
  <c r="V44" i="20"/>
  <c r="V43" i="20"/>
  <c r="T42" i="20"/>
  <c r="V42" i="20"/>
  <c r="U41" i="20"/>
  <c r="V41" i="20"/>
  <c r="U40" i="20"/>
  <c r="V40" i="20"/>
  <c r="T39" i="20"/>
  <c r="V39" i="20"/>
  <c r="T38" i="20"/>
  <c r="V38" i="20"/>
  <c r="T37" i="20"/>
  <c r="V37" i="20"/>
  <c r="T36" i="20"/>
  <c r="V36" i="20"/>
  <c r="T35" i="20"/>
  <c r="V35" i="20"/>
  <c r="V34" i="20"/>
  <c r="U33" i="20"/>
  <c r="V33" i="20"/>
  <c r="U32" i="20"/>
  <c r="V32" i="20"/>
  <c r="T31" i="20"/>
  <c r="V31" i="20"/>
  <c r="T30" i="20"/>
  <c r="V30" i="20"/>
  <c r="T29" i="20"/>
  <c r="V29" i="20"/>
  <c r="T28" i="20"/>
  <c r="V28" i="20"/>
  <c r="T27" i="20"/>
  <c r="V27" i="20"/>
  <c r="T26" i="20"/>
  <c r="V26" i="20"/>
  <c r="V25" i="20"/>
  <c r="U24" i="20"/>
  <c r="V24" i="20"/>
  <c r="T23" i="20"/>
  <c r="V23" i="20"/>
  <c r="T22" i="20"/>
  <c r="V22" i="20"/>
  <c r="T21" i="20"/>
  <c r="V21" i="20"/>
  <c r="T20" i="20"/>
  <c r="V20" i="20"/>
  <c r="T19" i="20"/>
  <c r="V19" i="20"/>
  <c r="T18" i="20"/>
  <c r="V18" i="20"/>
  <c r="U17" i="20"/>
  <c r="V17" i="20"/>
  <c r="U16" i="20"/>
  <c r="V16" i="20"/>
  <c r="T15" i="20"/>
  <c r="V15" i="20"/>
  <c r="T14" i="20"/>
  <c r="V14" i="20"/>
  <c r="T13" i="20"/>
  <c r="V13" i="20"/>
  <c r="T12" i="20"/>
  <c r="V12" i="20"/>
  <c r="T11" i="20"/>
  <c r="V11" i="20"/>
  <c r="J48" i="26"/>
  <c r="I48" i="26"/>
  <c r="H48" i="26"/>
  <c r="G48" i="26"/>
  <c r="J47" i="26"/>
  <c r="J40" i="26"/>
  <c r="H40" i="26"/>
  <c r="G40" i="26"/>
  <c r="I39" i="26"/>
  <c r="J32" i="26"/>
  <c r="I32" i="26"/>
  <c r="H32" i="26"/>
  <c r="G32" i="26"/>
  <c r="H24" i="26"/>
  <c r="H16" i="26"/>
  <c r="G16" i="26"/>
  <c r="H15" i="26"/>
  <c r="K64" i="13"/>
  <c r="F45" i="13"/>
  <c r="H43" i="13"/>
  <c r="J37" i="13"/>
  <c r="J33" i="13"/>
  <c r="L28" i="13"/>
  <c r="H23" i="13"/>
  <c r="I40" i="26"/>
  <c r="J16" i="26"/>
  <c r="I16" i="26"/>
  <c r="G47" i="26" l="1"/>
  <c r="I54" i="26"/>
  <c r="J14" i="26"/>
  <c r="J22" i="26"/>
  <c r="J30" i="26"/>
  <c r="J38" i="26"/>
  <c r="J46" i="26"/>
  <c r="J54" i="26"/>
  <c r="G43" i="21"/>
  <c r="G54" i="26"/>
  <c r="G25" i="21"/>
  <c r="H34" i="21"/>
  <c r="H39" i="26"/>
  <c r="H47" i="26"/>
  <c r="J56" i="26"/>
  <c r="I14" i="26"/>
  <c r="I22" i="26"/>
  <c r="I30" i="26"/>
  <c r="I38" i="26"/>
  <c r="J23" i="26"/>
  <c r="J31" i="26"/>
  <c r="J39" i="26"/>
  <c r="H31" i="26"/>
  <c r="I15" i="26"/>
  <c r="I47" i="26"/>
  <c r="I49" i="13"/>
  <c r="G32" i="13"/>
  <c r="G36" i="13"/>
  <c r="I31" i="26"/>
  <c r="I23" i="26"/>
  <c r="K44" i="13"/>
  <c r="U54" i="20"/>
  <c r="T33" i="20"/>
  <c r="U30" i="20"/>
  <c r="T49" i="20"/>
  <c r="U46" i="20"/>
  <c r="T25" i="20"/>
  <c r="U22" i="20"/>
  <c r="T41" i="20"/>
  <c r="U38" i="20"/>
  <c r="T17" i="20"/>
  <c r="T57" i="20"/>
  <c r="U14" i="20"/>
  <c r="U11" i="20"/>
  <c r="T56" i="20"/>
  <c r="U53" i="20"/>
  <c r="T48" i="20"/>
  <c r="U45" i="20"/>
  <c r="T40" i="20"/>
  <c r="U37" i="20"/>
  <c r="T32" i="20"/>
  <c r="U29" i="20"/>
  <c r="T24" i="20"/>
  <c r="U21" i="20"/>
  <c r="T16" i="20"/>
  <c r="U13" i="20"/>
  <c r="U58" i="20"/>
  <c r="U50" i="20"/>
  <c r="U42" i="20"/>
  <c r="U34" i="20"/>
  <c r="U26" i="20"/>
  <c r="U18" i="20"/>
  <c r="U55" i="20"/>
  <c r="U47" i="20"/>
  <c r="U39" i="20"/>
  <c r="T34" i="20"/>
  <c r="U31" i="20"/>
  <c r="U23" i="20"/>
  <c r="U15" i="20"/>
  <c r="U60" i="20"/>
  <c r="U52" i="20"/>
  <c r="U44" i="20"/>
  <c r="U36" i="20"/>
  <c r="U28" i="20"/>
  <c r="U20" i="20"/>
  <c r="U12" i="20"/>
  <c r="U25" i="20"/>
  <c r="U59" i="20"/>
  <c r="U51" i="20"/>
  <c r="U43" i="20"/>
  <c r="U35" i="20"/>
  <c r="U27" i="20"/>
  <c r="U19" i="20"/>
  <c r="H54" i="26"/>
  <c r="T43" i="20"/>
  <c r="H20" i="13"/>
  <c r="C64" i="13"/>
  <c r="H46" i="26"/>
  <c r="E62" i="13"/>
  <c r="H23" i="26"/>
  <c r="G24" i="26"/>
  <c r="J29" i="26"/>
  <c r="J37" i="26"/>
  <c r="J45" i="26"/>
  <c r="I46" i="26"/>
  <c r="J53" i="26"/>
  <c r="I24" i="26"/>
  <c r="J24" i="26"/>
  <c r="D19" i="13"/>
  <c r="C31" i="13"/>
  <c r="D35" i="13"/>
  <c r="D43" i="13"/>
  <c r="E30" i="18"/>
  <c r="F49" i="13"/>
  <c r="H14" i="26"/>
  <c r="E30" i="13"/>
  <c r="D51" i="13"/>
  <c r="G18" i="26"/>
  <c r="G17" i="26"/>
  <c r="G25" i="26"/>
  <c r="G33" i="26"/>
  <c r="G41" i="26"/>
  <c r="G49" i="26"/>
  <c r="M18" i="13"/>
  <c r="F33" i="13"/>
  <c r="H17" i="26"/>
  <c r="H25" i="26"/>
  <c r="H33" i="26"/>
  <c r="G34" i="26"/>
  <c r="H41" i="26"/>
  <c r="H49" i="26"/>
  <c r="G50" i="26"/>
  <c r="U58" i="13"/>
  <c r="I17" i="26"/>
  <c r="H18" i="26"/>
  <c r="I25" i="26"/>
  <c r="I33" i="26"/>
  <c r="H34" i="26"/>
  <c r="I41" i="26"/>
  <c r="I49" i="26"/>
  <c r="H50" i="26"/>
  <c r="I57" i="26"/>
  <c r="H58" i="26"/>
  <c r="C32" i="13"/>
  <c r="D52" i="13"/>
  <c r="J17" i="26"/>
  <c r="J33" i="26"/>
  <c r="J41" i="26"/>
  <c r="J49" i="26"/>
  <c r="I50" i="26"/>
  <c r="J57" i="26"/>
  <c r="I58" i="26"/>
  <c r="P59" i="13"/>
  <c r="L52" i="13"/>
  <c r="U57" i="13"/>
  <c r="J58" i="26"/>
  <c r="O32" i="13"/>
  <c r="O36" i="13"/>
  <c r="E39" i="13"/>
  <c r="D15" i="18"/>
  <c r="E16" i="18"/>
  <c r="G15" i="26"/>
  <c r="H22" i="26"/>
  <c r="D14" i="18"/>
  <c r="E15" i="18"/>
  <c r="D22" i="18"/>
  <c r="E23" i="18"/>
  <c r="D30" i="18"/>
  <c r="E31" i="18"/>
  <c r="D38" i="18"/>
  <c r="E39" i="18"/>
  <c r="D46" i="18"/>
  <c r="E47" i="18"/>
  <c r="D54" i="18"/>
  <c r="E55" i="18"/>
  <c r="J15" i="26"/>
  <c r="G11" i="26"/>
  <c r="G19" i="26"/>
  <c r="G27" i="26"/>
  <c r="G59" i="26"/>
  <c r="C16" i="13"/>
  <c r="G20" i="13"/>
  <c r="C24" i="13"/>
  <c r="Q29" i="13"/>
  <c r="D36" i="13"/>
  <c r="D44" i="13"/>
  <c r="N45" i="13"/>
  <c r="C48" i="13"/>
  <c r="N49" i="13"/>
  <c r="C56" i="13"/>
  <c r="D18" i="18"/>
  <c r="E19" i="18"/>
  <c r="D26" i="18"/>
  <c r="E27" i="18"/>
  <c r="D34" i="18"/>
  <c r="E35" i="18"/>
  <c r="D42" i="18"/>
  <c r="E43" i="18"/>
  <c r="D50" i="18"/>
  <c r="E51" i="18"/>
  <c r="D58" i="18"/>
  <c r="E59" i="18"/>
  <c r="H11" i="26"/>
  <c r="I18" i="26"/>
  <c r="H27" i="26"/>
  <c r="I34" i="26"/>
  <c r="I42" i="26"/>
  <c r="H59" i="26"/>
  <c r="I11" i="26"/>
  <c r="J18" i="26"/>
  <c r="I27" i="26"/>
  <c r="J34" i="26"/>
  <c r="J42" i="26"/>
  <c r="I59" i="26"/>
  <c r="D20" i="13"/>
  <c r="I45" i="13"/>
  <c r="E23" i="13"/>
  <c r="E31" i="13"/>
  <c r="E47" i="13"/>
  <c r="E55" i="13"/>
  <c r="O56" i="13"/>
  <c r="E63" i="13"/>
  <c r="J11" i="26"/>
  <c r="G14" i="26"/>
  <c r="J19" i="26"/>
  <c r="G22" i="26"/>
  <c r="J27" i="26"/>
  <c r="J35" i="26"/>
  <c r="J59" i="26"/>
  <c r="N15" i="13"/>
  <c r="E22" i="13"/>
  <c r="M39" i="13"/>
  <c r="J13" i="26"/>
  <c r="J21" i="26"/>
  <c r="H55" i="26"/>
  <c r="G56" i="26"/>
  <c r="C63" i="13"/>
  <c r="E25" i="21"/>
  <c r="D21" i="18"/>
  <c r="E22" i="18"/>
  <c r="D29" i="18"/>
  <c r="D37" i="18"/>
  <c r="E38" i="18"/>
  <c r="D45" i="18"/>
  <c r="E46" i="18"/>
  <c r="D53" i="18"/>
  <c r="E54" i="18"/>
  <c r="I55" i="26"/>
  <c r="H56" i="26"/>
  <c r="G57" i="26"/>
  <c r="K15" i="13"/>
  <c r="J15" i="13"/>
  <c r="L15" i="13"/>
  <c r="I15" i="13"/>
  <c r="H15" i="13"/>
  <c r="I27" i="13"/>
  <c r="K27" i="13"/>
  <c r="J27" i="13"/>
  <c r="H27" i="13"/>
  <c r="L27" i="13"/>
  <c r="J31" i="13"/>
  <c r="I31" i="13"/>
  <c r="K31" i="13"/>
  <c r="H31" i="13"/>
  <c r="I35" i="13"/>
  <c r="K35" i="13"/>
  <c r="J35" i="13"/>
  <c r="L35" i="13"/>
  <c r="H35" i="13"/>
  <c r="J39" i="13"/>
  <c r="I39" i="13"/>
  <c r="K39" i="13"/>
  <c r="L39" i="13"/>
  <c r="U52" i="13"/>
  <c r="R52" i="13"/>
  <c r="T52" i="13"/>
  <c r="V52" i="13"/>
  <c r="S52" i="13"/>
  <c r="Q31" i="13"/>
  <c r="P31" i="13"/>
  <c r="O31" i="13"/>
  <c r="N31" i="13"/>
  <c r="M31" i="13"/>
  <c r="G38" i="13"/>
  <c r="F38" i="13"/>
  <c r="D38" i="13"/>
  <c r="C38" i="13"/>
  <c r="Q47" i="13"/>
  <c r="P47" i="13"/>
  <c r="O47" i="13"/>
  <c r="N47" i="13"/>
  <c r="M47" i="13"/>
  <c r="Q63" i="13"/>
  <c r="P63" i="13"/>
  <c r="O63" i="13"/>
  <c r="N63" i="13"/>
  <c r="M63" i="13"/>
  <c r="I16" i="21"/>
  <c r="H16" i="21"/>
  <c r="G16" i="21"/>
  <c r="E16" i="21"/>
  <c r="C16" i="21"/>
  <c r="F16" i="21"/>
  <c r="D16" i="21"/>
  <c r="R15" i="13"/>
  <c r="T15" i="13"/>
  <c r="V15" i="13"/>
  <c r="S15" i="13"/>
  <c r="U15" i="13"/>
  <c r="K18" i="13"/>
  <c r="J18" i="13"/>
  <c r="L18" i="13"/>
  <c r="I18" i="13"/>
  <c r="H18" i="13"/>
  <c r="U19" i="13"/>
  <c r="R19" i="13"/>
  <c r="T19" i="13"/>
  <c r="V19" i="13"/>
  <c r="S19" i="13"/>
  <c r="L22" i="13"/>
  <c r="H22" i="13"/>
  <c r="I22" i="13"/>
  <c r="K22" i="13"/>
  <c r="J22" i="13"/>
  <c r="S23" i="13"/>
  <c r="U23" i="13"/>
  <c r="R23" i="13"/>
  <c r="T23" i="13"/>
  <c r="K26" i="13"/>
  <c r="J26" i="13"/>
  <c r="L26" i="13"/>
  <c r="H26" i="13"/>
  <c r="U27" i="13"/>
  <c r="V27" i="13"/>
  <c r="R27" i="13"/>
  <c r="T27" i="13"/>
  <c r="S27" i="13"/>
  <c r="L30" i="13"/>
  <c r="H30" i="13"/>
  <c r="I30" i="13"/>
  <c r="K30" i="13"/>
  <c r="J30" i="13"/>
  <c r="V31" i="13"/>
  <c r="S31" i="13"/>
  <c r="U31" i="13"/>
  <c r="R31" i="13"/>
  <c r="T31" i="13"/>
  <c r="K34" i="13"/>
  <c r="J34" i="13"/>
  <c r="L34" i="13"/>
  <c r="H34" i="13"/>
  <c r="I34" i="13"/>
  <c r="U35" i="13"/>
  <c r="R35" i="13"/>
  <c r="T35" i="13"/>
  <c r="V35" i="13"/>
  <c r="L38" i="13"/>
  <c r="I38" i="13"/>
  <c r="K38" i="13"/>
  <c r="J38" i="13"/>
  <c r="H38" i="13"/>
  <c r="V39" i="13"/>
  <c r="S39" i="13"/>
  <c r="U39" i="13"/>
  <c r="R39" i="13"/>
  <c r="T39" i="13"/>
  <c r="K42" i="13"/>
  <c r="J42" i="13"/>
  <c r="L42" i="13"/>
  <c r="H42" i="13"/>
  <c r="I42" i="13"/>
  <c r="U43" i="13"/>
  <c r="R43" i="13"/>
  <c r="T43" i="13"/>
  <c r="V43" i="13"/>
  <c r="S43" i="13"/>
  <c r="L46" i="13"/>
  <c r="I46" i="13"/>
  <c r="K46" i="13"/>
  <c r="H46" i="13"/>
  <c r="J46" i="13"/>
  <c r="V47" i="13"/>
  <c r="S47" i="13"/>
  <c r="U47" i="13"/>
  <c r="R47" i="13"/>
  <c r="T47" i="13"/>
  <c r="K50" i="13"/>
  <c r="J50" i="13"/>
  <c r="L50" i="13"/>
  <c r="H50" i="13"/>
  <c r="I50" i="13"/>
  <c r="U51" i="13"/>
  <c r="R51" i="13"/>
  <c r="T51" i="13"/>
  <c r="V51" i="13"/>
  <c r="L54" i="13"/>
  <c r="I54" i="13"/>
  <c r="K54" i="13"/>
  <c r="H54" i="13"/>
  <c r="V55" i="13"/>
  <c r="S55" i="13"/>
  <c r="U55" i="13"/>
  <c r="R55" i="13"/>
  <c r="T55" i="13"/>
  <c r="K58" i="13"/>
  <c r="J58" i="13"/>
  <c r="L58" i="13"/>
  <c r="H58" i="13"/>
  <c r="I58" i="13"/>
  <c r="U59" i="13"/>
  <c r="R59" i="13"/>
  <c r="T59" i="13"/>
  <c r="V59" i="13"/>
  <c r="S59" i="13"/>
  <c r="L62" i="13"/>
  <c r="I62" i="13"/>
  <c r="K62" i="13"/>
  <c r="J62" i="13"/>
  <c r="H62" i="13"/>
  <c r="V63" i="13"/>
  <c r="S63" i="13"/>
  <c r="U63" i="13"/>
  <c r="R63" i="13"/>
  <c r="T63" i="13"/>
  <c r="D13" i="18"/>
  <c r="E14" i="18"/>
  <c r="H15" i="21"/>
  <c r="G15" i="21"/>
  <c r="F15" i="21"/>
  <c r="D15" i="21"/>
  <c r="I15" i="21"/>
  <c r="E15" i="21"/>
  <c r="C15" i="21"/>
  <c r="H23" i="21"/>
  <c r="G23" i="21"/>
  <c r="F23" i="21"/>
  <c r="D23" i="21"/>
  <c r="I23" i="21"/>
  <c r="E23" i="21"/>
  <c r="C23" i="21"/>
  <c r="H31" i="21"/>
  <c r="G31" i="21"/>
  <c r="F31" i="21"/>
  <c r="D31" i="21"/>
  <c r="I31" i="21"/>
  <c r="E31" i="21"/>
  <c r="C31" i="21"/>
  <c r="H39" i="21"/>
  <c r="G39" i="21"/>
  <c r="F39" i="21"/>
  <c r="D39" i="21"/>
  <c r="I39" i="21"/>
  <c r="E39" i="21"/>
  <c r="C39" i="21"/>
  <c r="H47" i="21"/>
  <c r="G47" i="21"/>
  <c r="F47" i="21"/>
  <c r="D47" i="21"/>
  <c r="I47" i="21"/>
  <c r="E47" i="21"/>
  <c r="C47" i="21"/>
  <c r="H55" i="21"/>
  <c r="G55" i="21"/>
  <c r="F55" i="21"/>
  <c r="D55" i="21"/>
  <c r="I55" i="21"/>
  <c r="E55" i="21"/>
  <c r="C55" i="21"/>
  <c r="L31" i="13"/>
  <c r="V23" i="13"/>
  <c r="V28" i="13"/>
  <c r="U28" i="13"/>
  <c r="R28" i="13"/>
  <c r="T28" i="13"/>
  <c r="S28" i="13"/>
  <c r="U44" i="13"/>
  <c r="R44" i="13"/>
  <c r="T44" i="13"/>
  <c r="S44" i="13"/>
  <c r="V44" i="13"/>
  <c r="I51" i="13"/>
  <c r="K51" i="13"/>
  <c r="J51" i="13"/>
  <c r="H51" i="13"/>
  <c r="J55" i="13"/>
  <c r="I55" i="13"/>
  <c r="K55" i="13"/>
  <c r="L55" i="13"/>
  <c r="I59" i="13"/>
  <c r="K59" i="13"/>
  <c r="J59" i="13"/>
  <c r="L59" i="13"/>
  <c r="Q51" i="13"/>
  <c r="N51" i="13"/>
  <c r="M51" i="13"/>
  <c r="P51" i="13"/>
  <c r="O51" i="13"/>
  <c r="G54" i="13"/>
  <c r="F54" i="13"/>
  <c r="D54" i="13"/>
  <c r="C54" i="13"/>
  <c r="G17" i="13"/>
  <c r="C17" i="13"/>
  <c r="E17" i="13"/>
  <c r="D17" i="13"/>
  <c r="Q18" i="13"/>
  <c r="P18" i="13"/>
  <c r="O18" i="13"/>
  <c r="N18" i="13"/>
  <c r="G21" i="13"/>
  <c r="D21" i="13"/>
  <c r="F21" i="13"/>
  <c r="C21" i="13"/>
  <c r="E21" i="13"/>
  <c r="P22" i="13"/>
  <c r="O22" i="13"/>
  <c r="Q22" i="13"/>
  <c r="N22" i="13"/>
  <c r="M22" i="13"/>
  <c r="G25" i="13"/>
  <c r="C25" i="13"/>
  <c r="E25" i="13"/>
  <c r="F25" i="13"/>
  <c r="D25" i="13"/>
  <c r="Q26" i="13"/>
  <c r="O26" i="13"/>
  <c r="M26" i="13"/>
  <c r="P26" i="13"/>
  <c r="D29" i="13"/>
  <c r="G29" i="13"/>
  <c r="C29" i="13"/>
  <c r="E29" i="13"/>
  <c r="P30" i="13"/>
  <c r="O30" i="13"/>
  <c r="Q30" i="13"/>
  <c r="N30" i="13"/>
  <c r="M30" i="13"/>
  <c r="G33" i="13"/>
  <c r="C33" i="13"/>
  <c r="E33" i="13"/>
  <c r="D33" i="13"/>
  <c r="Q34" i="13"/>
  <c r="P34" i="13"/>
  <c r="O34" i="13"/>
  <c r="N34" i="13"/>
  <c r="M34" i="13"/>
  <c r="G37" i="13"/>
  <c r="D37" i="13"/>
  <c r="F37" i="13"/>
  <c r="C37" i="13"/>
  <c r="E37" i="13"/>
  <c r="P38" i="13"/>
  <c r="O38" i="13"/>
  <c r="N38" i="13"/>
  <c r="Q38" i="13"/>
  <c r="G41" i="13"/>
  <c r="C41" i="13"/>
  <c r="E41" i="13"/>
  <c r="F41" i="13"/>
  <c r="D41" i="13"/>
  <c r="Q42" i="13"/>
  <c r="O42" i="13"/>
  <c r="M42" i="13"/>
  <c r="P42" i="13"/>
  <c r="N42" i="13"/>
  <c r="D45" i="13"/>
  <c r="G45" i="13"/>
  <c r="C45" i="13"/>
  <c r="E45" i="13"/>
  <c r="P46" i="13"/>
  <c r="O46" i="13"/>
  <c r="N46" i="13"/>
  <c r="Q46" i="13"/>
  <c r="M46" i="13"/>
  <c r="G49" i="13"/>
  <c r="C49" i="13"/>
  <c r="E49" i="13"/>
  <c r="D49" i="13"/>
  <c r="Q50" i="13"/>
  <c r="P50" i="13"/>
  <c r="O50" i="13"/>
  <c r="N50" i="13"/>
  <c r="M50" i="13"/>
  <c r="G53" i="13"/>
  <c r="D53" i="13"/>
  <c r="F53" i="13"/>
  <c r="C53" i="13"/>
  <c r="E53" i="13"/>
  <c r="P54" i="13"/>
  <c r="O54" i="13"/>
  <c r="Q54" i="13"/>
  <c r="N54" i="13"/>
  <c r="M54" i="13"/>
  <c r="G57" i="13"/>
  <c r="C57" i="13"/>
  <c r="E57" i="13"/>
  <c r="F57" i="13"/>
  <c r="D57" i="13"/>
  <c r="Q58" i="13"/>
  <c r="O58" i="13"/>
  <c r="N58" i="13"/>
  <c r="D61" i="13"/>
  <c r="G61" i="13"/>
  <c r="C61" i="13"/>
  <c r="E61" i="13"/>
  <c r="P62" i="13"/>
  <c r="O62" i="13"/>
  <c r="Q62" i="13"/>
  <c r="N62" i="13"/>
  <c r="D12" i="18"/>
  <c r="E13" i="18"/>
  <c r="E37" i="18"/>
  <c r="C55" i="13"/>
  <c r="C23" i="13"/>
  <c r="F29" i="13"/>
  <c r="G16" i="13"/>
  <c r="P58" i="13"/>
  <c r="T48" i="13"/>
  <c r="V48" i="13"/>
  <c r="S48" i="13"/>
  <c r="U48" i="13"/>
  <c r="R48" i="13"/>
  <c r="T56" i="13"/>
  <c r="V56" i="13"/>
  <c r="S56" i="13"/>
  <c r="U56" i="13"/>
  <c r="R56" i="13"/>
  <c r="T64" i="13"/>
  <c r="V64" i="13"/>
  <c r="S64" i="13"/>
  <c r="U64" i="13"/>
  <c r="R64" i="13"/>
  <c r="Q43" i="13"/>
  <c r="N43" i="13"/>
  <c r="P43" i="13"/>
  <c r="M43" i="13"/>
  <c r="O43" i="13"/>
  <c r="G46" i="13"/>
  <c r="F46" i="13"/>
  <c r="D46" i="13"/>
  <c r="C46" i="13"/>
  <c r="L17" i="13"/>
  <c r="J17" i="13"/>
  <c r="I17" i="13"/>
  <c r="H17" i="13"/>
  <c r="K17" i="13"/>
  <c r="R18" i="13"/>
  <c r="T18" i="13"/>
  <c r="V18" i="13"/>
  <c r="S18" i="13"/>
  <c r="U18" i="13"/>
  <c r="L21" i="13"/>
  <c r="H21" i="13"/>
  <c r="K21" i="13"/>
  <c r="J21" i="13"/>
  <c r="I21" i="13"/>
  <c r="V22" i="13"/>
  <c r="S22" i="13"/>
  <c r="U22" i="13"/>
  <c r="R22" i="13"/>
  <c r="T22" i="13"/>
  <c r="L25" i="13"/>
  <c r="H25" i="13"/>
  <c r="K25" i="13"/>
  <c r="J25" i="13"/>
  <c r="V26" i="13"/>
  <c r="R26" i="13"/>
  <c r="T26" i="13"/>
  <c r="S26" i="13"/>
  <c r="U26" i="13"/>
  <c r="L29" i="13"/>
  <c r="H29" i="13"/>
  <c r="K29" i="13"/>
  <c r="I29" i="13"/>
  <c r="J29" i="13"/>
  <c r="V30" i="13"/>
  <c r="S30" i="13"/>
  <c r="U30" i="13"/>
  <c r="R30" i="13"/>
  <c r="T30" i="13"/>
  <c r="L33" i="13"/>
  <c r="H33" i="13"/>
  <c r="I33" i="13"/>
  <c r="K33" i="13"/>
  <c r="R34" i="13"/>
  <c r="T34" i="13"/>
  <c r="V34" i="13"/>
  <c r="S34" i="13"/>
  <c r="U34" i="13"/>
  <c r="L37" i="13"/>
  <c r="H37" i="13"/>
  <c r="K37" i="13"/>
  <c r="I37" i="13"/>
  <c r="V38" i="13"/>
  <c r="S38" i="13"/>
  <c r="U38" i="13"/>
  <c r="R38" i="13"/>
  <c r="T38" i="13"/>
  <c r="L41" i="13"/>
  <c r="H41" i="13"/>
  <c r="J41" i="13"/>
  <c r="I41" i="13"/>
  <c r="R42" i="13"/>
  <c r="T42" i="13"/>
  <c r="V42" i="13"/>
  <c r="S42" i="13"/>
  <c r="U42" i="13"/>
  <c r="L45" i="13"/>
  <c r="H45" i="13"/>
  <c r="K45" i="13"/>
  <c r="J45" i="13"/>
  <c r="V46" i="13"/>
  <c r="S46" i="13"/>
  <c r="U46" i="13"/>
  <c r="R46" i="13"/>
  <c r="T46" i="13"/>
  <c r="L49" i="13"/>
  <c r="H49" i="13"/>
  <c r="K49" i="13"/>
  <c r="J49" i="13"/>
  <c r="R50" i="13"/>
  <c r="T50" i="13"/>
  <c r="V50" i="13"/>
  <c r="S50" i="13"/>
  <c r="U50" i="13"/>
  <c r="L53" i="13"/>
  <c r="H53" i="13"/>
  <c r="K53" i="13"/>
  <c r="I53" i="13"/>
  <c r="J53" i="13"/>
  <c r="V54" i="13"/>
  <c r="S54" i="13"/>
  <c r="U54" i="13"/>
  <c r="R54" i="13"/>
  <c r="T54" i="13"/>
  <c r="L57" i="13"/>
  <c r="H57" i="13"/>
  <c r="I57" i="13"/>
  <c r="K57" i="13"/>
  <c r="R58" i="13"/>
  <c r="T58" i="13"/>
  <c r="V58" i="13"/>
  <c r="S58" i="13"/>
  <c r="L61" i="13"/>
  <c r="H61" i="13"/>
  <c r="K61" i="13"/>
  <c r="J61" i="13"/>
  <c r="I61" i="13"/>
  <c r="V62" i="13"/>
  <c r="S62" i="13"/>
  <c r="U62" i="13"/>
  <c r="R62" i="13"/>
  <c r="T62" i="13"/>
  <c r="D11" i="18"/>
  <c r="E12" i="18"/>
  <c r="F17" i="13"/>
  <c r="H59" i="13"/>
  <c r="I26" i="13"/>
  <c r="M62" i="13"/>
  <c r="N26" i="13"/>
  <c r="V20" i="13"/>
  <c r="U20" i="13"/>
  <c r="R20" i="13"/>
  <c r="T20" i="13"/>
  <c r="S20" i="13"/>
  <c r="J23" i="13"/>
  <c r="I23" i="13"/>
  <c r="K23" i="13"/>
  <c r="L23" i="13"/>
  <c r="U36" i="13"/>
  <c r="R36" i="13"/>
  <c r="T36" i="13"/>
  <c r="S36" i="13"/>
  <c r="V36" i="13"/>
  <c r="Q19" i="13"/>
  <c r="N19" i="13"/>
  <c r="M19" i="13"/>
  <c r="P19" i="13"/>
  <c r="O19" i="13"/>
  <c r="Q23" i="13"/>
  <c r="P23" i="13"/>
  <c r="O23" i="13"/>
  <c r="N23" i="13"/>
  <c r="M23" i="13"/>
  <c r="Q35" i="13"/>
  <c r="N35" i="13"/>
  <c r="P35" i="13"/>
  <c r="M35" i="13"/>
  <c r="O35" i="13"/>
  <c r="G58" i="13"/>
  <c r="C58" i="13"/>
  <c r="E58" i="13"/>
  <c r="F58" i="13"/>
  <c r="D58" i="13"/>
  <c r="G62" i="13"/>
  <c r="F62" i="13"/>
  <c r="D62" i="13"/>
  <c r="C62" i="13"/>
  <c r="I24" i="21"/>
  <c r="H24" i="21"/>
  <c r="G24" i="21"/>
  <c r="E24" i="21"/>
  <c r="F24" i="21"/>
  <c r="D24" i="21"/>
  <c r="C24" i="21"/>
  <c r="I40" i="21"/>
  <c r="H40" i="21"/>
  <c r="G40" i="21"/>
  <c r="E40" i="21"/>
  <c r="F40" i="21"/>
  <c r="D40" i="21"/>
  <c r="C40" i="21"/>
  <c r="E38" i="13"/>
  <c r="L51" i="13"/>
  <c r="F16" i="13"/>
  <c r="E16" i="13"/>
  <c r="D16" i="13"/>
  <c r="Q17" i="13"/>
  <c r="P17" i="13"/>
  <c r="M17" i="13"/>
  <c r="O17" i="13"/>
  <c r="N17" i="13"/>
  <c r="F20" i="13"/>
  <c r="C20" i="13"/>
  <c r="E20" i="13"/>
  <c r="P21" i="13"/>
  <c r="Q21" i="13"/>
  <c r="M21" i="13"/>
  <c r="O21" i="13"/>
  <c r="N21" i="13"/>
  <c r="F24" i="13"/>
  <c r="E24" i="13"/>
  <c r="G24" i="13"/>
  <c r="D24" i="13"/>
  <c r="Q25" i="13"/>
  <c r="P25" i="13"/>
  <c r="M25" i="13"/>
  <c r="O25" i="13"/>
  <c r="G28" i="13"/>
  <c r="C28" i="13"/>
  <c r="E28" i="13"/>
  <c r="F28" i="13"/>
  <c r="P29" i="13"/>
  <c r="M29" i="13"/>
  <c r="N29" i="13"/>
  <c r="O29" i="13"/>
  <c r="F32" i="13"/>
  <c r="E32" i="13"/>
  <c r="D32" i="13"/>
  <c r="Q33" i="13"/>
  <c r="P33" i="13"/>
  <c r="M33" i="13"/>
  <c r="O33" i="13"/>
  <c r="N33" i="13"/>
  <c r="F36" i="13"/>
  <c r="C36" i="13"/>
  <c r="E36" i="13"/>
  <c r="P37" i="13"/>
  <c r="Q37" i="13"/>
  <c r="M37" i="13"/>
  <c r="O37" i="13"/>
  <c r="N37" i="13"/>
  <c r="F40" i="13"/>
  <c r="E40" i="13"/>
  <c r="G40" i="13"/>
  <c r="D40" i="13"/>
  <c r="Q41" i="13"/>
  <c r="P41" i="13"/>
  <c r="M41" i="13"/>
  <c r="O41" i="13"/>
  <c r="N41" i="13"/>
  <c r="G44" i="13"/>
  <c r="C44" i="13"/>
  <c r="E44" i="13"/>
  <c r="F44" i="13"/>
  <c r="P45" i="13"/>
  <c r="M45" i="13"/>
  <c r="Q45" i="13"/>
  <c r="O45" i="13"/>
  <c r="F48" i="13"/>
  <c r="E48" i="13"/>
  <c r="D48" i="13"/>
  <c r="Q49" i="13"/>
  <c r="P49" i="13"/>
  <c r="M49" i="13"/>
  <c r="O49" i="13"/>
  <c r="F52" i="13"/>
  <c r="C52" i="13"/>
  <c r="E52" i="13"/>
  <c r="P53" i="13"/>
  <c r="Q53" i="13"/>
  <c r="M53" i="13"/>
  <c r="N53" i="13"/>
  <c r="F56" i="13"/>
  <c r="E56" i="13"/>
  <c r="G56" i="13"/>
  <c r="D56" i="13"/>
  <c r="Q57" i="13"/>
  <c r="P57" i="13"/>
  <c r="M57" i="13"/>
  <c r="O57" i="13"/>
  <c r="N57" i="13"/>
  <c r="G60" i="13"/>
  <c r="C60" i="13"/>
  <c r="E60" i="13"/>
  <c r="F60" i="13"/>
  <c r="P61" i="13"/>
  <c r="M61" i="13"/>
  <c r="O61" i="13"/>
  <c r="Q61" i="13"/>
  <c r="N61" i="13"/>
  <c r="F64" i="13"/>
  <c r="E64" i="13"/>
  <c r="D64" i="13"/>
  <c r="D10" i="18"/>
  <c r="E11" i="18"/>
  <c r="G20" i="26"/>
  <c r="C47" i="13"/>
  <c r="E54" i="13"/>
  <c r="G64" i="13"/>
  <c r="H55" i="13"/>
  <c r="I25" i="13"/>
  <c r="K41" i="13"/>
  <c r="M58" i="13"/>
  <c r="N25" i="13"/>
  <c r="V16" i="13"/>
  <c r="T16" i="13"/>
  <c r="S16" i="13"/>
  <c r="U16" i="13"/>
  <c r="R16" i="13"/>
  <c r="V24" i="13"/>
  <c r="T24" i="13"/>
  <c r="S24" i="13"/>
  <c r="U24" i="13"/>
  <c r="R24" i="13"/>
  <c r="T40" i="13"/>
  <c r="V40" i="13"/>
  <c r="S40" i="13"/>
  <c r="U40" i="13"/>
  <c r="R40" i="13"/>
  <c r="J47" i="13"/>
  <c r="I47" i="13"/>
  <c r="K47" i="13"/>
  <c r="H47" i="13"/>
  <c r="L47" i="13"/>
  <c r="J63" i="13"/>
  <c r="I63" i="13"/>
  <c r="K63" i="13"/>
  <c r="H63" i="13"/>
  <c r="L63" i="13"/>
  <c r="Q15" i="13"/>
  <c r="P15" i="13"/>
  <c r="O15" i="13"/>
  <c r="M15" i="13"/>
  <c r="G18" i="13"/>
  <c r="F18" i="13"/>
  <c r="C18" i="13"/>
  <c r="E18" i="13"/>
  <c r="D18" i="13"/>
  <c r="G26" i="13"/>
  <c r="C26" i="13"/>
  <c r="E26" i="13"/>
  <c r="F26" i="13"/>
  <c r="D26" i="13"/>
  <c r="Q27" i="13"/>
  <c r="N27" i="13"/>
  <c r="M27" i="13"/>
  <c r="O27" i="13"/>
  <c r="P27" i="13"/>
  <c r="G30" i="13"/>
  <c r="F30" i="13"/>
  <c r="D30" i="13"/>
  <c r="C30" i="13"/>
  <c r="Q59" i="13"/>
  <c r="N59" i="13"/>
  <c r="M59" i="13"/>
  <c r="O59" i="13"/>
  <c r="I32" i="21"/>
  <c r="H32" i="21"/>
  <c r="G32" i="21"/>
  <c r="E32" i="21"/>
  <c r="C32" i="21"/>
  <c r="F32" i="21"/>
  <c r="D32" i="21"/>
  <c r="I48" i="21"/>
  <c r="H48" i="21"/>
  <c r="G48" i="21"/>
  <c r="E48" i="21"/>
  <c r="C48" i="21"/>
  <c r="F48" i="21"/>
  <c r="D48" i="21"/>
  <c r="I56" i="21"/>
  <c r="H56" i="21"/>
  <c r="G56" i="21"/>
  <c r="E56" i="21"/>
  <c r="F56" i="21"/>
  <c r="D56" i="21"/>
  <c r="C56" i="21"/>
  <c r="J16" i="13"/>
  <c r="L16" i="13"/>
  <c r="I16" i="13"/>
  <c r="H16" i="13"/>
  <c r="K16" i="13"/>
  <c r="T17" i="13"/>
  <c r="V17" i="13"/>
  <c r="S17" i="13"/>
  <c r="R17" i="13"/>
  <c r="U17" i="13"/>
  <c r="I20" i="13"/>
  <c r="J20" i="13"/>
  <c r="L20" i="13"/>
  <c r="V21" i="13"/>
  <c r="S21" i="13"/>
  <c r="U21" i="13"/>
  <c r="R21" i="13"/>
  <c r="T21" i="13"/>
  <c r="J24" i="13"/>
  <c r="L24" i="13"/>
  <c r="H24" i="13"/>
  <c r="I24" i="13"/>
  <c r="T25" i="13"/>
  <c r="S25" i="13"/>
  <c r="V25" i="13"/>
  <c r="R25" i="13"/>
  <c r="U25" i="13"/>
  <c r="I28" i="13"/>
  <c r="J28" i="13"/>
  <c r="K28" i="13"/>
  <c r="H28" i="13"/>
  <c r="V29" i="13"/>
  <c r="S29" i="13"/>
  <c r="U29" i="13"/>
  <c r="R29" i="13"/>
  <c r="T29" i="13"/>
  <c r="J32" i="13"/>
  <c r="L32" i="13"/>
  <c r="H32" i="13"/>
  <c r="I32" i="13"/>
  <c r="K32" i="13"/>
  <c r="T33" i="13"/>
  <c r="V33" i="13"/>
  <c r="S33" i="13"/>
  <c r="U33" i="13"/>
  <c r="R33" i="13"/>
  <c r="I36" i="13"/>
  <c r="J36" i="13"/>
  <c r="L36" i="13"/>
  <c r="K36" i="13"/>
  <c r="H36" i="13"/>
  <c r="S37" i="13"/>
  <c r="U37" i="13"/>
  <c r="R37" i="13"/>
  <c r="T37" i="13"/>
  <c r="V37" i="13"/>
  <c r="J40" i="13"/>
  <c r="L40" i="13"/>
  <c r="H40" i="13"/>
  <c r="I40" i="13"/>
  <c r="K40" i="13"/>
  <c r="T41" i="13"/>
  <c r="V41" i="13"/>
  <c r="S41" i="13"/>
  <c r="R41" i="13"/>
  <c r="U41" i="13"/>
  <c r="I44" i="13"/>
  <c r="J44" i="13"/>
  <c r="H44" i="13"/>
  <c r="L44" i="13"/>
  <c r="S45" i="13"/>
  <c r="U45" i="13"/>
  <c r="R45" i="13"/>
  <c r="T45" i="13"/>
  <c r="V45" i="13"/>
  <c r="J48" i="13"/>
  <c r="L48" i="13"/>
  <c r="H48" i="13"/>
  <c r="I48" i="13"/>
  <c r="K48" i="13"/>
  <c r="T49" i="13"/>
  <c r="V49" i="13"/>
  <c r="S49" i="13"/>
  <c r="R49" i="13"/>
  <c r="U49" i="13"/>
  <c r="I52" i="13"/>
  <c r="J52" i="13"/>
  <c r="K52" i="13"/>
  <c r="H52" i="13"/>
  <c r="S53" i="13"/>
  <c r="U53" i="13"/>
  <c r="R53" i="13"/>
  <c r="T53" i="13"/>
  <c r="V53" i="13"/>
  <c r="J56" i="13"/>
  <c r="L56" i="13"/>
  <c r="H56" i="13"/>
  <c r="I56" i="13"/>
  <c r="K56" i="13"/>
  <c r="T57" i="13"/>
  <c r="V57" i="13"/>
  <c r="S57" i="13"/>
  <c r="R57" i="13"/>
  <c r="I60" i="13"/>
  <c r="J60" i="13"/>
  <c r="H60" i="13"/>
  <c r="L60" i="13"/>
  <c r="K60" i="13"/>
  <c r="S61" i="13"/>
  <c r="U61" i="13"/>
  <c r="R61" i="13"/>
  <c r="T61" i="13"/>
  <c r="V61" i="13"/>
  <c r="J64" i="13"/>
  <c r="L64" i="13"/>
  <c r="H64" i="13"/>
  <c r="I64" i="13"/>
  <c r="E10" i="18"/>
  <c r="C40" i="13"/>
  <c r="D60" i="13"/>
  <c r="D28" i="13"/>
  <c r="G52" i="13"/>
  <c r="J57" i="13"/>
  <c r="K24" i="13"/>
  <c r="S51" i="13"/>
  <c r="I19" i="13"/>
  <c r="H19" i="13"/>
  <c r="K19" i="13"/>
  <c r="J19" i="13"/>
  <c r="L19" i="13"/>
  <c r="V32" i="13"/>
  <c r="T32" i="13"/>
  <c r="S32" i="13"/>
  <c r="U32" i="13"/>
  <c r="R32" i="13"/>
  <c r="I43" i="13"/>
  <c r="K43" i="13"/>
  <c r="J43" i="13"/>
  <c r="L43" i="13"/>
  <c r="U60" i="13"/>
  <c r="R60" i="13"/>
  <c r="T60" i="13"/>
  <c r="S60" i="13"/>
  <c r="V60" i="13"/>
  <c r="G22" i="13"/>
  <c r="F22" i="13"/>
  <c r="D22" i="13"/>
  <c r="C22" i="13"/>
  <c r="G34" i="13"/>
  <c r="F34" i="13"/>
  <c r="C34" i="13"/>
  <c r="E34" i="13"/>
  <c r="D34" i="13"/>
  <c r="Q39" i="13"/>
  <c r="P39" i="13"/>
  <c r="O39" i="13"/>
  <c r="N39" i="13"/>
  <c r="G42" i="13"/>
  <c r="C42" i="13"/>
  <c r="E42" i="13"/>
  <c r="F42" i="13"/>
  <c r="D42" i="13"/>
  <c r="G50" i="13"/>
  <c r="F50" i="13"/>
  <c r="C50" i="13"/>
  <c r="E50" i="13"/>
  <c r="D50" i="13"/>
  <c r="Q55" i="13"/>
  <c r="P55" i="13"/>
  <c r="O55" i="13"/>
  <c r="N55" i="13"/>
  <c r="M55" i="13"/>
  <c r="G15" i="13"/>
  <c r="F15" i="13"/>
  <c r="C15" i="13"/>
  <c r="E15" i="13"/>
  <c r="D15" i="13"/>
  <c r="Q16" i="13"/>
  <c r="P16" i="13"/>
  <c r="M16" i="13"/>
  <c r="N16" i="13"/>
  <c r="O16" i="13"/>
  <c r="F19" i="13"/>
  <c r="E19" i="13"/>
  <c r="G19" i="13"/>
  <c r="C19" i="13"/>
  <c r="P20" i="13"/>
  <c r="Q20" i="13"/>
  <c r="N20" i="13"/>
  <c r="M20" i="13"/>
  <c r="O20" i="13"/>
  <c r="F23" i="13"/>
  <c r="G23" i="13"/>
  <c r="D23" i="13"/>
  <c r="Q24" i="13"/>
  <c r="P24" i="13"/>
  <c r="M24" i="13"/>
  <c r="N24" i="13"/>
  <c r="O24" i="13"/>
  <c r="F27" i="13"/>
  <c r="G27" i="13"/>
  <c r="C27" i="13"/>
  <c r="E27" i="13"/>
  <c r="P28" i="13"/>
  <c r="Q28" i="13"/>
  <c r="N28" i="13"/>
  <c r="M28" i="13"/>
  <c r="O28" i="13"/>
  <c r="F31" i="13"/>
  <c r="D31" i="13"/>
  <c r="G31" i="13"/>
  <c r="Q32" i="13"/>
  <c r="P32" i="13"/>
  <c r="M32" i="13"/>
  <c r="N32" i="13"/>
  <c r="F35" i="13"/>
  <c r="G35" i="13"/>
  <c r="C35" i="13"/>
  <c r="E35" i="13"/>
  <c r="P36" i="13"/>
  <c r="Q36" i="13"/>
  <c r="N36" i="13"/>
  <c r="M36" i="13"/>
  <c r="F39" i="13"/>
  <c r="G39" i="13"/>
  <c r="D39" i="13"/>
  <c r="Q40" i="13"/>
  <c r="P40" i="13"/>
  <c r="M40" i="13"/>
  <c r="N40" i="13"/>
  <c r="O40" i="13"/>
  <c r="F43" i="13"/>
  <c r="G43" i="13"/>
  <c r="C43" i="13"/>
  <c r="E43" i="13"/>
  <c r="P44" i="13"/>
  <c r="Q44" i="13"/>
  <c r="N44" i="13"/>
  <c r="M44" i="13"/>
  <c r="O44" i="13"/>
  <c r="F47" i="13"/>
  <c r="D47" i="13"/>
  <c r="G47" i="13"/>
  <c r="Q48" i="13"/>
  <c r="P48" i="13"/>
  <c r="M48" i="13"/>
  <c r="N48" i="13"/>
  <c r="O48" i="13"/>
  <c r="F51" i="13"/>
  <c r="G51" i="13"/>
  <c r="C51" i="13"/>
  <c r="E51" i="13"/>
  <c r="P52" i="13"/>
  <c r="Q52" i="13"/>
  <c r="N52" i="13"/>
  <c r="M52" i="13"/>
  <c r="O52" i="13"/>
  <c r="F55" i="13"/>
  <c r="G55" i="13"/>
  <c r="D55" i="13"/>
  <c r="Q56" i="13"/>
  <c r="P56" i="13"/>
  <c r="M56" i="13"/>
  <c r="N56" i="13"/>
  <c r="F59" i="13"/>
  <c r="G59" i="13"/>
  <c r="C59" i="13"/>
  <c r="E59" i="13"/>
  <c r="P60" i="13"/>
  <c r="Q60" i="13"/>
  <c r="N60" i="13"/>
  <c r="M60" i="13"/>
  <c r="O60" i="13"/>
  <c r="F63" i="13"/>
  <c r="D63" i="13"/>
  <c r="G63" i="13"/>
  <c r="Q64" i="13"/>
  <c r="P64" i="13"/>
  <c r="M64" i="13"/>
  <c r="N64" i="13"/>
  <c r="O64" i="13"/>
  <c r="D16" i="18"/>
  <c r="D24" i="18"/>
  <c r="D56" i="18"/>
  <c r="I52" i="26"/>
  <c r="C39" i="13"/>
  <c r="D59" i="13"/>
  <c r="D27" i="13"/>
  <c r="E46" i="13"/>
  <c r="F61" i="13"/>
  <c r="G48" i="13"/>
  <c r="H39" i="13"/>
  <c r="J54" i="13"/>
  <c r="K20" i="13"/>
  <c r="M38" i="13"/>
  <c r="O53" i="13"/>
  <c r="S35" i="13"/>
  <c r="D20" i="18"/>
  <c r="E21" i="18"/>
  <c r="D28" i="18"/>
  <c r="E29" i="18"/>
  <c r="D36" i="18"/>
  <c r="D44" i="18"/>
  <c r="E45" i="18"/>
  <c r="D52" i="18"/>
  <c r="E53" i="18"/>
  <c r="G26" i="26"/>
  <c r="G42" i="26"/>
  <c r="J55" i="26"/>
  <c r="I56" i="26"/>
  <c r="H57" i="26"/>
  <c r="G58" i="26"/>
  <c r="G14" i="21"/>
  <c r="F14" i="21"/>
  <c r="E14" i="21"/>
  <c r="C14" i="21"/>
  <c r="I14" i="21"/>
  <c r="H14" i="21"/>
  <c r="D14" i="21"/>
  <c r="G22" i="21"/>
  <c r="F22" i="21"/>
  <c r="E22" i="21"/>
  <c r="C22" i="21"/>
  <c r="I22" i="21"/>
  <c r="H22" i="21"/>
  <c r="D22" i="21"/>
  <c r="G30" i="21"/>
  <c r="F30" i="21"/>
  <c r="E30" i="21"/>
  <c r="C30" i="21"/>
  <c r="I30" i="21"/>
  <c r="H30" i="21"/>
  <c r="D30" i="21"/>
  <c r="G38" i="21"/>
  <c r="F38" i="21"/>
  <c r="E38" i="21"/>
  <c r="C38" i="21"/>
  <c r="I38" i="21"/>
  <c r="H38" i="21"/>
  <c r="D38" i="21"/>
  <c r="G46" i="21"/>
  <c r="F46" i="21"/>
  <c r="E46" i="21"/>
  <c r="C46" i="21"/>
  <c r="I46" i="21"/>
  <c r="H46" i="21"/>
  <c r="D46" i="21"/>
  <c r="G54" i="21"/>
  <c r="F54" i="21"/>
  <c r="E54" i="21"/>
  <c r="C54" i="21"/>
  <c r="I54" i="21"/>
  <c r="H54" i="21"/>
  <c r="D54" i="21"/>
  <c r="F34" i="21"/>
  <c r="D19" i="18"/>
  <c r="E20" i="18"/>
  <c r="D27" i="18"/>
  <c r="E28" i="18"/>
  <c r="D35" i="18"/>
  <c r="E36" i="18"/>
  <c r="D43" i="18"/>
  <c r="E44" i="18"/>
  <c r="D51" i="18"/>
  <c r="E52" i="18"/>
  <c r="D59" i="18"/>
  <c r="H26" i="26"/>
  <c r="G35" i="26"/>
  <c r="H42" i="26"/>
  <c r="G43" i="26"/>
  <c r="G51" i="26"/>
  <c r="F13" i="21"/>
  <c r="E13" i="21"/>
  <c r="D13" i="21"/>
  <c r="H13" i="21"/>
  <c r="G13" i="21"/>
  <c r="C13" i="21"/>
  <c r="I13" i="21"/>
  <c r="F21" i="21"/>
  <c r="E21" i="21"/>
  <c r="D21" i="21"/>
  <c r="I21" i="21"/>
  <c r="H21" i="21"/>
  <c r="G21" i="21"/>
  <c r="C21" i="21"/>
  <c r="F29" i="21"/>
  <c r="E29" i="21"/>
  <c r="D29" i="21"/>
  <c r="H29" i="21"/>
  <c r="G29" i="21"/>
  <c r="C29" i="21"/>
  <c r="I29" i="21"/>
  <c r="F37" i="21"/>
  <c r="E37" i="21"/>
  <c r="D37" i="21"/>
  <c r="I37" i="21"/>
  <c r="H37" i="21"/>
  <c r="G37" i="21"/>
  <c r="C37" i="21"/>
  <c r="F45" i="21"/>
  <c r="E45" i="21"/>
  <c r="D45" i="21"/>
  <c r="H45" i="21"/>
  <c r="G45" i="21"/>
  <c r="C45" i="21"/>
  <c r="I45" i="21"/>
  <c r="F53" i="21"/>
  <c r="E53" i="21"/>
  <c r="D53" i="21"/>
  <c r="I53" i="21"/>
  <c r="H53" i="21"/>
  <c r="G53" i="21"/>
  <c r="G12" i="26"/>
  <c r="H19" i="26"/>
  <c r="J25" i="26"/>
  <c r="I26" i="26"/>
  <c r="G28" i="26"/>
  <c r="H35" i="26"/>
  <c r="G36" i="26"/>
  <c r="H43" i="26"/>
  <c r="G44" i="26"/>
  <c r="H51" i="26"/>
  <c r="G52" i="26"/>
  <c r="G60" i="26"/>
  <c r="E12" i="21"/>
  <c r="D12" i="21"/>
  <c r="C12" i="21"/>
  <c r="I12" i="21"/>
  <c r="H12" i="21"/>
  <c r="G12" i="21"/>
  <c r="F12" i="21"/>
  <c r="E20" i="21"/>
  <c r="D20" i="21"/>
  <c r="C20" i="21"/>
  <c r="I20" i="21"/>
  <c r="G20" i="21"/>
  <c r="F20" i="21"/>
  <c r="H20" i="21"/>
  <c r="E28" i="21"/>
  <c r="D28" i="21"/>
  <c r="C28" i="21"/>
  <c r="I28" i="21"/>
  <c r="H28" i="21"/>
  <c r="G28" i="21"/>
  <c r="F28" i="21"/>
  <c r="E36" i="21"/>
  <c r="D36" i="21"/>
  <c r="C36" i="21"/>
  <c r="I36" i="21"/>
  <c r="G36" i="21"/>
  <c r="F36" i="21"/>
  <c r="H36" i="21"/>
  <c r="E44" i="21"/>
  <c r="D44" i="21"/>
  <c r="C44" i="21"/>
  <c r="I44" i="21"/>
  <c r="H44" i="21"/>
  <c r="G44" i="21"/>
  <c r="F44" i="21"/>
  <c r="E52" i="21"/>
  <c r="D52" i="21"/>
  <c r="C52" i="21"/>
  <c r="I52" i="21"/>
  <c r="G52" i="21"/>
  <c r="F52" i="21"/>
  <c r="E60" i="21"/>
  <c r="D60" i="21"/>
  <c r="C60" i="21"/>
  <c r="I60" i="21"/>
  <c r="H60" i="21"/>
  <c r="G60" i="21"/>
  <c r="F60" i="21"/>
  <c r="D17" i="18"/>
  <c r="E18" i="18"/>
  <c r="D25" i="18"/>
  <c r="E26" i="18"/>
  <c r="D33" i="18"/>
  <c r="E34" i="18"/>
  <c r="D41" i="18"/>
  <c r="E42" i="18"/>
  <c r="D49" i="18"/>
  <c r="E50" i="18"/>
  <c r="D57" i="18"/>
  <c r="E58" i="18"/>
  <c r="H12" i="26"/>
  <c r="G13" i="26"/>
  <c r="I19" i="26"/>
  <c r="H20" i="26"/>
  <c r="G21" i="26"/>
  <c r="J26" i="26"/>
  <c r="H28" i="26"/>
  <c r="G29" i="26"/>
  <c r="I35" i="26"/>
  <c r="H36" i="26"/>
  <c r="G37" i="26"/>
  <c r="I43" i="26"/>
  <c r="H44" i="26"/>
  <c r="G45" i="26"/>
  <c r="J50" i="26"/>
  <c r="I51" i="26"/>
  <c r="H52" i="26"/>
  <c r="G53" i="26"/>
  <c r="H60" i="26"/>
  <c r="I11" i="21"/>
  <c r="C11" i="21"/>
  <c r="E11" i="21"/>
  <c r="G11" i="21"/>
  <c r="H11" i="21"/>
  <c r="D11" i="21"/>
  <c r="F11" i="21"/>
  <c r="D19" i="21"/>
  <c r="C19" i="21"/>
  <c r="H19" i="21"/>
  <c r="I19" i="21"/>
  <c r="G19" i="21"/>
  <c r="F19" i="21"/>
  <c r="E19" i="21"/>
  <c r="D27" i="21"/>
  <c r="C27" i="21"/>
  <c r="H27" i="21"/>
  <c r="F27" i="21"/>
  <c r="E27" i="21"/>
  <c r="I27" i="21"/>
  <c r="G27" i="21"/>
  <c r="D35" i="21"/>
  <c r="C35" i="21"/>
  <c r="H35" i="21"/>
  <c r="I35" i="21"/>
  <c r="G35" i="21"/>
  <c r="F35" i="21"/>
  <c r="E35" i="21"/>
  <c r="D43" i="21"/>
  <c r="C43" i="21"/>
  <c r="H43" i="21"/>
  <c r="F43" i="21"/>
  <c r="E43" i="21"/>
  <c r="D51" i="21"/>
  <c r="C51" i="21"/>
  <c r="H51" i="21"/>
  <c r="I51" i="21"/>
  <c r="G51" i="21"/>
  <c r="F51" i="21"/>
  <c r="E51" i="21"/>
  <c r="D59" i="21"/>
  <c r="C59" i="21"/>
  <c r="H59" i="21"/>
  <c r="F59" i="21"/>
  <c r="E59" i="21"/>
  <c r="I59" i="21"/>
  <c r="G59" i="21"/>
  <c r="I43" i="21"/>
  <c r="E17" i="18"/>
  <c r="E25" i="18"/>
  <c r="D32" i="18"/>
  <c r="E33" i="18"/>
  <c r="D40" i="18"/>
  <c r="E41" i="18"/>
  <c r="D48" i="18"/>
  <c r="E49" i="18"/>
  <c r="E57" i="18"/>
  <c r="I12" i="26"/>
  <c r="H13" i="26"/>
  <c r="I20" i="26"/>
  <c r="H21" i="26"/>
  <c r="I28" i="26"/>
  <c r="H29" i="26"/>
  <c r="G30" i="26"/>
  <c r="I36" i="26"/>
  <c r="H37" i="26"/>
  <c r="G38" i="26"/>
  <c r="J43" i="26"/>
  <c r="I44" i="26"/>
  <c r="H45" i="26"/>
  <c r="G46" i="26"/>
  <c r="J51" i="26"/>
  <c r="H53" i="26"/>
  <c r="I60" i="26"/>
  <c r="C18" i="21"/>
  <c r="I18" i="21"/>
  <c r="G18" i="21"/>
  <c r="E18" i="21"/>
  <c r="D18" i="21"/>
  <c r="H18" i="21"/>
  <c r="F18" i="21"/>
  <c r="C26" i="21"/>
  <c r="I26" i="21"/>
  <c r="G26" i="21"/>
  <c r="H26" i="21"/>
  <c r="F26" i="21"/>
  <c r="E26" i="21"/>
  <c r="D26" i="21"/>
  <c r="C34" i="21"/>
  <c r="I34" i="21"/>
  <c r="G34" i="21"/>
  <c r="E34" i="21"/>
  <c r="D34" i="21"/>
  <c r="C42" i="21"/>
  <c r="I42" i="21"/>
  <c r="G42" i="21"/>
  <c r="H42" i="21"/>
  <c r="F42" i="21"/>
  <c r="E42" i="21"/>
  <c r="D42" i="21"/>
  <c r="C50" i="21"/>
  <c r="I50" i="21"/>
  <c r="G50" i="21"/>
  <c r="E50" i="21"/>
  <c r="D50" i="21"/>
  <c r="H50" i="21"/>
  <c r="F50" i="21"/>
  <c r="C58" i="21"/>
  <c r="I58" i="21"/>
  <c r="G58" i="21"/>
  <c r="H58" i="21"/>
  <c r="F58" i="21"/>
  <c r="E58" i="21"/>
  <c r="D58" i="21"/>
  <c r="H52" i="21"/>
  <c r="D23" i="18"/>
  <c r="E24" i="18"/>
  <c r="D31" i="18"/>
  <c r="E32" i="18"/>
  <c r="D39" i="18"/>
  <c r="E40" i="18"/>
  <c r="D47" i="18"/>
  <c r="E48" i="18"/>
  <c r="D55" i="18"/>
  <c r="E56" i="18"/>
  <c r="J12" i="26"/>
  <c r="I13" i="26"/>
  <c r="J20" i="26"/>
  <c r="I21" i="26"/>
  <c r="G23" i="26"/>
  <c r="J28" i="26"/>
  <c r="I29" i="26"/>
  <c r="H30" i="26"/>
  <c r="G31" i="26"/>
  <c r="J36" i="26"/>
  <c r="I37" i="26"/>
  <c r="H38" i="26"/>
  <c r="G39" i="26"/>
  <c r="J44" i="26"/>
  <c r="I45" i="26"/>
  <c r="J52" i="26"/>
  <c r="I53" i="26"/>
  <c r="G55" i="26"/>
  <c r="J60" i="26"/>
  <c r="I17" i="21"/>
  <c r="H17" i="21"/>
  <c r="F17" i="21"/>
  <c r="G17" i="21"/>
  <c r="E17" i="21"/>
  <c r="D17" i="21"/>
  <c r="C17" i="21"/>
  <c r="I25" i="21"/>
  <c r="H25" i="21"/>
  <c r="F25" i="21"/>
  <c r="D25" i="21"/>
  <c r="C25" i="21"/>
  <c r="I33" i="21"/>
  <c r="H33" i="21"/>
  <c r="F33" i="21"/>
  <c r="G33" i="21"/>
  <c r="E33" i="21"/>
  <c r="D33" i="21"/>
  <c r="C33" i="21"/>
  <c r="I41" i="21"/>
  <c r="H41" i="21"/>
  <c r="F41" i="21"/>
  <c r="D41" i="21"/>
  <c r="C41" i="21"/>
  <c r="G41" i="21"/>
  <c r="E41" i="21"/>
  <c r="I49" i="21"/>
  <c r="H49" i="21"/>
  <c r="F49" i="21"/>
  <c r="G49" i="21"/>
  <c r="E49" i="21"/>
  <c r="D49" i="21"/>
  <c r="C49" i="21"/>
  <c r="I57" i="21"/>
  <c r="H57" i="21"/>
  <c r="F57" i="21"/>
  <c r="D57" i="21"/>
  <c r="C57" i="21"/>
  <c r="G57" i="21"/>
  <c r="E57" i="21"/>
  <c r="C53" i="21"/>
  <c r="J61" i="19"/>
  <c r="L61" i="19"/>
  <c r="K61" i="19"/>
  <c r="I61" i="19"/>
  <c r="I61" i="26" l="1"/>
  <c r="H61" i="26"/>
  <c r="J61" i="26"/>
  <c r="BU61" i="5"/>
  <c r="BE61" i="5" l="1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G61" i="21" l="1"/>
  <c r="F61" i="21"/>
  <c r="E61" i="21"/>
  <c r="D61" i="21"/>
  <c r="I61" i="21"/>
  <c r="H61" i="21"/>
  <c r="C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C17" i="26" l="1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T65" i="13" l="1"/>
  <c r="V65" i="13"/>
  <c r="S65" i="13"/>
  <c r="U65" i="13"/>
  <c r="R65" i="13"/>
  <c r="Q65" i="13"/>
  <c r="P65" i="13"/>
  <c r="M65" i="13"/>
  <c r="O65" i="13"/>
  <c r="N65" i="13"/>
  <c r="E60" i="18"/>
  <c r="L65" i="13"/>
  <c r="I65" i="13"/>
  <c r="H65" i="13"/>
  <c r="J65" i="13"/>
  <c r="K65" i="13"/>
  <c r="D60" i="18"/>
  <c r="G65" i="13"/>
  <c r="E65" i="13"/>
  <c r="D65" i="13"/>
  <c r="F65" i="13"/>
  <c r="C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T61" i="20" s="1"/>
  <c r="S61" i="20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W12" i="20"/>
  <c r="X12" i="20"/>
  <c r="W13" i="20"/>
  <c r="X13" i="20"/>
  <c r="W14" i="20"/>
  <c r="X14" i="20"/>
  <c r="W15" i="20"/>
  <c r="X15" i="20"/>
  <c r="W16" i="20"/>
  <c r="X16" i="20"/>
  <c r="W17" i="20"/>
  <c r="X17" i="20"/>
  <c r="W18" i="20"/>
  <c r="X18" i="20"/>
  <c r="W19" i="20"/>
  <c r="X19" i="20"/>
  <c r="W20" i="20"/>
  <c r="X20" i="20"/>
  <c r="W21" i="20"/>
  <c r="X21" i="20"/>
  <c r="W22" i="20"/>
  <c r="X22" i="20"/>
  <c r="W23" i="20"/>
  <c r="X23" i="20"/>
  <c r="W24" i="20"/>
  <c r="X24" i="20"/>
  <c r="W25" i="20"/>
  <c r="X25" i="20"/>
  <c r="W26" i="20"/>
  <c r="X26" i="20"/>
  <c r="W27" i="20"/>
  <c r="X27" i="20"/>
  <c r="W28" i="20"/>
  <c r="X28" i="20"/>
  <c r="W29" i="20"/>
  <c r="X29" i="20"/>
  <c r="W30" i="20"/>
  <c r="X30" i="20"/>
  <c r="W31" i="20"/>
  <c r="X31" i="20"/>
  <c r="W32" i="20"/>
  <c r="X32" i="20"/>
  <c r="W33" i="20"/>
  <c r="X33" i="20"/>
  <c r="W34" i="20"/>
  <c r="X34" i="20"/>
  <c r="W35" i="20"/>
  <c r="X35" i="20"/>
  <c r="W36" i="20"/>
  <c r="X36" i="20"/>
  <c r="W37" i="20"/>
  <c r="X37" i="20"/>
  <c r="W38" i="20"/>
  <c r="X38" i="20"/>
  <c r="W39" i="20"/>
  <c r="X39" i="20"/>
  <c r="W40" i="20"/>
  <c r="X40" i="20"/>
  <c r="W41" i="20"/>
  <c r="X41" i="20"/>
  <c r="W42" i="20"/>
  <c r="X42" i="20"/>
  <c r="W43" i="20"/>
  <c r="X43" i="20"/>
  <c r="W44" i="20"/>
  <c r="X44" i="20"/>
  <c r="W45" i="20"/>
  <c r="X45" i="20"/>
  <c r="W46" i="20"/>
  <c r="X46" i="20"/>
  <c r="W47" i="20"/>
  <c r="X47" i="20"/>
  <c r="W48" i="20"/>
  <c r="X48" i="20"/>
  <c r="W49" i="20"/>
  <c r="X49" i="20"/>
  <c r="W50" i="20"/>
  <c r="X50" i="20"/>
  <c r="W51" i="20"/>
  <c r="X51" i="20"/>
  <c r="W52" i="20"/>
  <c r="X52" i="20"/>
  <c r="W53" i="20"/>
  <c r="X53" i="20"/>
  <c r="W54" i="20"/>
  <c r="X54" i="20"/>
  <c r="W55" i="20"/>
  <c r="X55" i="20"/>
  <c r="W56" i="20"/>
  <c r="X56" i="20"/>
  <c r="W57" i="20"/>
  <c r="X57" i="20"/>
  <c r="W58" i="20"/>
  <c r="X58" i="20"/>
  <c r="W59" i="20"/>
  <c r="X59" i="20"/>
  <c r="W60" i="20"/>
  <c r="X60" i="20"/>
  <c r="X11" i="20"/>
  <c r="W11" i="20"/>
  <c r="U61" i="20" l="1"/>
  <c r="V61" i="20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10" i="18"/>
</calcChain>
</file>

<file path=xl/sharedStrings.xml><?xml version="1.0" encoding="utf-8"?>
<sst xmlns="http://schemas.openxmlformats.org/spreadsheetml/2006/main" count="1756" uniqueCount="297">
  <si>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</si>
  <si>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</si>
  <si>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</si>
  <si>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</si>
  <si>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</si>
  <si>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</si>
  <si>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</si>
  <si>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</si>
  <si>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</si>
  <si>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</si>
  <si>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</si>
  <si>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</si>
  <si>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</si>
  <si>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</si>
  <si>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</si>
  <si>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</si>
  <si>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</si>
  <si>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</si>
  <si>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</si>
  <si>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</si>
  <si>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</si>
  <si>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</si>
  <si>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</si>
  <si>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</si>
  <si>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</si>
  <si>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</si>
  <si>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</si>
  <si>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</si>
  <si>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</si>
  <si>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</si>
  <si>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</si>
  <si>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</si>
  <si>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</si>
  <si>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</si>
  <si>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</si>
  <si>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</si>
  <si>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</si>
  <si>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</si>
  <si>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</si>
  <si>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</si>
  <si>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</si>
  <si>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</si>
  <si>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</si>
  <si>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</si>
  <si>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</si>
  <si>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</si>
  <si>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</si>
  <si>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</si>
  <si>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</si>
  <si>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</si>
  <si>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</si>
  <si>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</si>
  <si>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</si>
  <si>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</si>
  <si>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</si>
  <si>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</si>
  <si>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</si>
  <si>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</si>
  <si>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</si>
  <si>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</si>
  <si>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</si>
  <si>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</si>
  <si>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</si>
  <si>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</si>
  <si>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</si>
  <si>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</si>
  <si>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</si>
  <si>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</si>
  <si>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</si>
  <si>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</si>
  <si>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</si>
  <si>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</si>
  <si>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</si>
  <si>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</si>
  <si>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</si>
  <si>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</si>
  <si>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</si>
  <si>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</si>
  <si>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</si>
  <si>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</si>
  <si>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</si>
  <si>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</si>
  <si>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</si>
  <si>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</si>
  <si>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</si>
  <si>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</si>
  <si>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</si>
  <si>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</si>
  <si>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</si>
  <si>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</si>
  <si>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</si>
  <si>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</si>
  <si>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</si>
  <si>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</si>
  <si>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</si>
  <si>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</si>
  <si>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</si>
  <si>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</si>
  <si>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</si>
  <si>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</si>
  <si>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</si>
  <si>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</si>
  <si>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</si>
  <si>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</si>
  <si>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</si>
  <si>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</si>
  <si>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</si>
  <si>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</si>
  <si>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</si>
  <si>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</si>
  <si>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</si>
  <si>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</si>
  <si>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</si>
  <si>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</si>
  <si>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</si>
  <si>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</si>
  <si>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</si>
  <si>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</si>
  <si>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</si>
  <si>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</si>
  <si>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</si>
  <si>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</si>
  <si>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</si>
  <si>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</si>
  <si>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</si>
  <si>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</si>
  <si>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</si>
  <si>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</si>
  <si>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</si>
  <si>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</si>
  <si>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</si>
  <si>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</si>
  <si>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</si>
  <si>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</si>
  <si>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</si>
  <si>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</si>
  <si>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</si>
  <si>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</si>
  <si>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</si>
  <si>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</si>
  <si>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</si>
  <si>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</si>
  <si>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</si>
  <si>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</si>
  <si>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</si>
  <si>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</si>
  <si>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</si>
  <si>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</si>
  <si>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</si>
  <si>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</si>
  <si>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</si>
  <si>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</si>
  <si>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</si>
  <si>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</si>
  <si>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</si>
  <si>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</si>
  <si>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</si>
  <si>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</si>
  <si>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</si>
  <si>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</si>
  <si>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</si>
  <si>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</si>
  <si>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</si>
  <si>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</si>
  <si>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</si>
  <si>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</si>
  <si>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</si>
  <si>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</si>
  <si>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</si>
  <si>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</si>
  <si>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</si>
  <si>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</si>
  <si>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</si>
  <si>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</si>
  <si>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</si>
  <si>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</si>
  <si>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</si>
  <si>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</si>
  <si>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</si>
  <si>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</si>
  <si>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</si>
  <si>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</si>
  <si>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</si>
  <si>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</si>
  <si>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</si>
  <si>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</si>
  <si>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</si>
  <si>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</si>
  <si>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</si>
  <si>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</si>
  <si>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</si>
  <si>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</si>
  <si>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</si>
  <si>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</si>
  <si>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</si>
  <si>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</si>
  <si>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</si>
  <si>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</si>
  <si>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</si>
  <si>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</si>
  <si>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</si>
  <si>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</si>
  <si>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</si>
  <si>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</si>
  <si>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</si>
  <si>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</si>
  <si>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</si>
  <si>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</si>
  <si>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</si>
  <si>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</si>
  <si>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</si>
  <si>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</si>
  <si>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</si>
  <si>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</si>
  <si>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</si>
  <si>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</si>
  <si>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</si>
  <si>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</si>
  <si>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</si>
  <si>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</si>
  <si>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</si>
  <si>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</si>
  <si>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</si>
  <si>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</si>
  <si>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</si>
  <si>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</si>
  <si>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</si>
  <si>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</si>
  <si>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</si>
  <si>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</si>
  <si>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</si>
  <si>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</si>
  <si>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</si>
  <si>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</si>
  <si>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</si>
  <si>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</si>
  <si>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</si>
  <si>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</si>
  <si>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</si>
  <si>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</si>
  <si>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</si>
  <si>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</si>
  <si>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</si>
  <si>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</si>
  <si>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</si>
  <si>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</si>
  <si>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</si>
  <si>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</si>
  <si>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</si>
  <si>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</si>
  <si>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</si>
  <si>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</si>
  <si>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</si>
  <si>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</si>
  <si>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</si>
  <si>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</si>
  <si>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</si>
  <si>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</si>
  <si>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</si>
  <si>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</si>
  <si>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</si>
  <si>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</si>
  <si>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</si>
  <si>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</si>
  <si>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</si>
  <si>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</si>
  <si>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</si>
  <si>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</si>
  <si>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</si>
  <si>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</si>
  <si>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</si>
  <si>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</si>
  <si>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</si>
  <si>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</si>
  <si>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</si>
  <si>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</si>
  <si>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</si>
  <si>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</si>
  <si>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</si>
  <si>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</si>
  <si>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</si>
  <si>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</si>
  <si>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</si>
  <si>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</si>
  <si>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</si>
  <si>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</si>
  <si>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</si>
  <si>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</si>
  <si>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</si>
  <si>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</si>
  <si>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</si>
  <si>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</si>
  <si>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</si>
  <si>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</si>
  <si>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t>Nº Total Menores tutelados
Víctimas de violencia</t>
  </si>
  <si>
    <t>población definitiva 2024</t>
  </si>
  <si>
    <t>Otras formas de terminación de la investigación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</si>
</sst>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0" xfId="0" applyFont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4" fontId="11" fillId="0" borderId="31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Border="1" applyAlignment="1">
      <alignment vertical="center"/>
    </xf>
    <xf numFmtId="164" fontId="3" fillId="7" borderId="29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2025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1000125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979098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8" t="s">
        <v>0</v>
      </c>
      <c r="C18" s="68"/>
      <c r="D18" s="2"/>
      <c r="E18" s="2"/>
      <c r="F18" s="2"/>
      <c r="G18" s="2"/>
      <c r="H18" s="2"/>
      <c r="I18" s="2"/>
      <c r="J18" s="2"/>
    </row>
    <row r="19" spans="2:10" ht="14.25" x14ac:dyDescent="0.2">
      <c r="B19" s="68" t="s">
        <v>1</v>
      </c>
      <c r="C19" s="68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290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9" t="s">
        <v>23</v>
      </c>
      <c r="D9" s="69"/>
      <c r="E9" s="69"/>
      <c r="F9" s="69"/>
      <c r="G9" s="69"/>
      <c r="H9" s="70"/>
      <c r="I9" s="71" t="s">
        <v>24</v>
      </c>
      <c r="J9" s="69"/>
      <c r="K9" s="69"/>
      <c r="L9" s="69"/>
      <c r="M9" s="69"/>
      <c r="N9" s="70"/>
      <c r="O9" s="71" t="s">
        <v>25</v>
      </c>
      <c r="P9" s="69"/>
      <c r="Q9" s="69"/>
      <c r="R9" s="69"/>
      <c r="S9" s="69"/>
      <c r="T9" s="70"/>
      <c r="U9" s="71" t="s">
        <v>26</v>
      </c>
      <c r="V9" s="69"/>
      <c r="W9" s="69"/>
      <c r="X9" s="69"/>
      <c r="Y9" s="69"/>
      <c r="Z9" s="70"/>
      <c r="AA9" s="71" t="s">
        <v>27</v>
      </c>
      <c r="AB9" s="69"/>
      <c r="AC9" s="69"/>
      <c r="AD9" s="69"/>
      <c r="AE9" s="69"/>
      <c r="AF9" s="70"/>
      <c r="AG9" s="71" t="s">
        <v>28</v>
      </c>
      <c r="AH9" s="69"/>
      <c r="AI9" s="69"/>
      <c r="AJ9" s="69"/>
      <c r="AK9" s="69"/>
      <c r="AL9" s="70"/>
      <c r="AM9" s="71" t="s">
        <v>29</v>
      </c>
      <c r="AN9" s="69"/>
      <c r="AO9" s="69"/>
      <c r="AP9" s="69"/>
      <c r="AQ9" s="69"/>
      <c r="AR9" s="70"/>
      <c r="AS9" s="71" t="s">
        <v>30</v>
      </c>
      <c r="AT9" s="69"/>
      <c r="AU9" s="69"/>
      <c r="AV9" s="69"/>
      <c r="AW9" s="69"/>
      <c r="AX9" s="69"/>
    </row>
    <row r="10" spans="2:50" ht="41.25" customHeight="1" thickBot="1" x14ac:dyDescent="0.25">
      <c r="C10" s="72" t="s">
        <v>31</v>
      </c>
      <c r="D10" s="74" t="s">
        <v>272</v>
      </c>
      <c r="E10" s="75"/>
      <c r="F10" s="72" t="s">
        <v>32</v>
      </c>
      <c r="G10" s="72" t="s">
        <v>33</v>
      </c>
      <c r="H10" s="72" t="s">
        <v>34</v>
      </c>
      <c r="I10" s="72" t="s">
        <v>31</v>
      </c>
      <c r="J10" s="74" t="s">
        <v>272</v>
      </c>
      <c r="K10" s="75"/>
      <c r="L10" s="72" t="s">
        <v>32</v>
      </c>
      <c r="M10" s="72" t="s">
        <v>33</v>
      </c>
      <c r="N10" s="72" t="s">
        <v>34</v>
      </c>
      <c r="O10" s="72" t="s">
        <v>31</v>
      </c>
      <c r="P10" s="74" t="s">
        <v>272</v>
      </c>
      <c r="Q10" s="75"/>
      <c r="R10" s="72" t="s">
        <v>32</v>
      </c>
      <c r="S10" s="72" t="s">
        <v>33</v>
      </c>
      <c r="T10" s="72" t="s">
        <v>34</v>
      </c>
      <c r="U10" s="72" t="s">
        <v>31</v>
      </c>
      <c r="V10" s="74" t="s">
        <v>272</v>
      </c>
      <c r="W10" s="75"/>
      <c r="X10" s="72" t="s">
        <v>32</v>
      </c>
      <c r="Y10" s="72" t="s">
        <v>33</v>
      </c>
      <c r="Z10" s="72" t="s">
        <v>34</v>
      </c>
      <c r="AA10" s="72" t="s">
        <v>31</v>
      </c>
      <c r="AB10" s="74" t="s">
        <v>272</v>
      </c>
      <c r="AC10" s="75"/>
      <c r="AD10" s="72" t="s">
        <v>32</v>
      </c>
      <c r="AE10" s="72" t="s">
        <v>33</v>
      </c>
      <c r="AF10" s="72" t="s">
        <v>34</v>
      </c>
      <c r="AG10" s="72" t="s">
        <v>31</v>
      </c>
      <c r="AH10" s="74" t="s">
        <v>272</v>
      </c>
      <c r="AI10" s="75"/>
      <c r="AJ10" s="72" t="s">
        <v>32</v>
      </c>
      <c r="AK10" s="72" t="s">
        <v>33</v>
      </c>
      <c r="AL10" s="72" t="s">
        <v>34</v>
      </c>
      <c r="AM10" s="72" t="s">
        <v>31</v>
      </c>
      <c r="AN10" s="74" t="s">
        <v>272</v>
      </c>
      <c r="AO10" s="75"/>
      <c r="AP10" s="72" t="s">
        <v>32</v>
      </c>
      <c r="AQ10" s="72" t="s">
        <v>33</v>
      </c>
      <c r="AR10" s="72" t="s">
        <v>34</v>
      </c>
      <c r="AS10" s="72" t="s">
        <v>31</v>
      </c>
      <c r="AT10" s="74" t="s">
        <v>272</v>
      </c>
      <c r="AU10" s="75"/>
      <c r="AV10" s="72" t="s">
        <v>32</v>
      </c>
      <c r="AW10" s="72" t="s">
        <v>33</v>
      </c>
      <c r="AX10" s="72" t="s">
        <v>34</v>
      </c>
    </row>
    <row r="11" spans="2:50" ht="15" thickBot="1" x14ac:dyDescent="0.25">
      <c r="C11" s="73"/>
      <c r="D11" s="60" t="s">
        <v>273</v>
      </c>
      <c r="E11" s="60" t="s">
        <v>274</v>
      </c>
      <c r="F11" s="73"/>
      <c r="G11" s="73"/>
      <c r="H11" s="73"/>
      <c r="I11" s="73"/>
      <c r="J11" s="60" t="s">
        <v>273</v>
      </c>
      <c r="K11" s="60" t="s">
        <v>274</v>
      </c>
      <c r="L11" s="73"/>
      <c r="M11" s="73"/>
      <c r="N11" s="73"/>
      <c r="O11" s="73"/>
      <c r="P11" s="60" t="s">
        <v>273</v>
      </c>
      <c r="Q11" s="60" t="s">
        <v>274</v>
      </c>
      <c r="R11" s="73"/>
      <c r="S11" s="73"/>
      <c r="T11" s="73"/>
      <c r="U11" s="73"/>
      <c r="V11" s="60" t="s">
        <v>273</v>
      </c>
      <c r="W11" s="60" t="s">
        <v>274</v>
      </c>
      <c r="X11" s="73"/>
      <c r="Y11" s="73"/>
      <c r="Z11" s="73"/>
      <c r="AA11" s="73"/>
      <c r="AB11" s="60" t="s">
        <v>273</v>
      </c>
      <c r="AC11" s="60" t="s">
        <v>274</v>
      </c>
      <c r="AD11" s="73"/>
      <c r="AE11" s="73"/>
      <c r="AF11" s="73"/>
      <c r="AG11" s="73"/>
      <c r="AH11" s="60" t="s">
        <v>273</v>
      </c>
      <c r="AI11" s="60" t="s">
        <v>274</v>
      </c>
      <c r="AJ11" s="73"/>
      <c r="AK11" s="73"/>
      <c r="AL11" s="73"/>
      <c r="AM11" s="73"/>
      <c r="AN11" s="60" t="s">
        <v>273</v>
      </c>
      <c r="AO11" s="60" t="s">
        <v>274</v>
      </c>
      <c r="AP11" s="73"/>
      <c r="AQ11" s="73"/>
      <c r="AR11" s="73"/>
      <c r="AS11" s="73"/>
      <c r="AT11" s="60" t="s">
        <v>273</v>
      </c>
      <c r="AU11" s="60" t="s">
        <v>274</v>
      </c>
      <c r="AV11" s="73"/>
      <c r="AW11" s="73"/>
      <c r="AX11" s="73"/>
    </row>
    <row r="12" spans="2:50" ht="20.100000000000001" customHeight="1" thickBot="1" x14ac:dyDescent="0.25">
      <c r="B12" s="3" t="s">
        <v>198</v>
      </c>
      <c r="C12" s="18">
        <v>1294</v>
      </c>
      <c r="D12" s="18">
        <v>80</v>
      </c>
      <c r="E12" s="18">
        <v>2</v>
      </c>
      <c r="F12" s="18">
        <v>4</v>
      </c>
      <c r="G12" s="18">
        <v>1474</v>
      </c>
      <c r="H12" s="18">
        <v>1102</v>
      </c>
      <c r="I12" s="18">
        <v>320</v>
      </c>
      <c r="J12" s="18">
        <v>66</v>
      </c>
      <c r="K12" s="18">
        <v>0</v>
      </c>
      <c r="L12" s="18">
        <v>0</v>
      </c>
      <c r="M12" s="18">
        <v>389</v>
      </c>
      <c r="N12" s="18">
        <v>1</v>
      </c>
      <c r="O12" s="18">
        <v>2</v>
      </c>
      <c r="P12" s="18">
        <v>0</v>
      </c>
      <c r="Q12" s="18">
        <v>0</v>
      </c>
      <c r="R12" s="18">
        <v>0</v>
      </c>
      <c r="S12" s="18">
        <v>1</v>
      </c>
      <c r="T12" s="18">
        <v>7</v>
      </c>
      <c r="U12" s="18">
        <v>769</v>
      </c>
      <c r="V12" s="18">
        <v>14</v>
      </c>
      <c r="W12" s="18">
        <v>2</v>
      </c>
      <c r="X12" s="18">
        <v>0</v>
      </c>
      <c r="Y12" s="18">
        <v>862</v>
      </c>
      <c r="Z12" s="18">
        <v>763</v>
      </c>
      <c r="AA12" s="18">
        <v>182</v>
      </c>
      <c r="AB12" s="18">
        <v>0</v>
      </c>
      <c r="AC12" s="18">
        <v>0</v>
      </c>
      <c r="AD12" s="18">
        <v>4</v>
      </c>
      <c r="AE12" s="18">
        <v>201</v>
      </c>
      <c r="AF12" s="18">
        <v>308</v>
      </c>
      <c r="AG12" s="18">
        <v>21</v>
      </c>
      <c r="AH12" s="18">
        <v>0</v>
      </c>
      <c r="AI12" s="18">
        <v>0</v>
      </c>
      <c r="AJ12" s="18">
        <v>0</v>
      </c>
      <c r="AK12" s="18">
        <v>20</v>
      </c>
      <c r="AL12" s="18">
        <v>22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1</v>
      </c>
      <c r="AX12" s="18">
        <v>1</v>
      </c>
    </row>
    <row r="13" spans="2:50" ht="20.100000000000001" customHeight="1" thickBot="1" x14ac:dyDescent="0.25">
      <c r="B13" s="4" t="s">
        <v>199</v>
      </c>
      <c r="C13" s="19">
        <v>1911</v>
      </c>
      <c r="D13" s="19">
        <v>166</v>
      </c>
      <c r="E13" s="19">
        <v>11</v>
      </c>
      <c r="F13" s="19">
        <v>51</v>
      </c>
      <c r="G13" s="19">
        <v>1991</v>
      </c>
      <c r="H13" s="19">
        <v>1856</v>
      </c>
      <c r="I13" s="19">
        <v>597</v>
      </c>
      <c r="J13" s="19">
        <v>54</v>
      </c>
      <c r="K13" s="19">
        <v>3</v>
      </c>
      <c r="L13" s="19">
        <v>0</v>
      </c>
      <c r="M13" s="19">
        <v>649</v>
      </c>
      <c r="N13" s="19">
        <v>12</v>
      </c>
      <c r="O13" s="19">
        <v>8</v>
      </c>
      <c r="P13" s="19">
        <v>0</v>
      </c>
      <c r="Q13" s="19">
        <v>0</v>
      </c>
      <c r="R13" s="19">
        <v>0</v>
      </c>
      <c r="S13" s="19">
        <v>3</v>
      </c>
      <c r="T13" s="19">
        <v>30</v>
      </c>
      <c r="U13" s="19">
        <v>941</v>
      </c>
      <c r="V13" s="19">
        <v>109</v>
      </c>
      <c r="W13" s="19">
        <v>8</v>
      </c>
      <c r="X13" s="19">
        <v>19</v>
      </c>
      <c r="Y13" s="19">
        <v>1050</v>
      </c>
      <c r="Z13" s="19">
        <v>1255</v>
      </c>
      <c r="AA13" s="19">
        <v>285</v>
      </c>
      <c r="AB13" s="19">
        <v>0</v>
      </c>
      <c r="AC13" s="19">
        <v>0</v>
      </c>
      <c r="AD13" s="19">
        <v>32</v>
      </c>
      <c r="AE13" s="19">
        <v>209</v>
      </c>
      <c r="AF13" s="19">
        <v>509</v>
      </c>
      <c r="AG13" s="19">
        <v>79</v>
      </c>
      <c r="AH13" s="19">
        <v>3</v>
      </c>
      <c r="AI13" s="19">
        <v>0</v>
      </c>
      <c r="AJ13" s="19">
        <v>0</v>
      </c>
      <c r="AK13" s="19">
        <v>79</v>
      </c>
      <c r="AL13" s="19">
        <v>42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1</v>
      </c>
      <c r="AT13" s="19">
        <v>0</v>
      </c>
      <c r="AU13" s="19">
        <v>0</v>
      </c>
      <c r="AV13" s="19">
        <v>0</v>
      </c>
      <c r="AW13" s="19">
        <v>1</v>
      </c>
      <c r="AX13" s="19">
        <v>8</v>
      </c>
    </row>
    <row r="14" spans="2:50" ht="20.100000000000001" customHeight="1" thickBot="1" x14ac:dyDescent="0.25">
      <c r="B14" s="4" t="s">
        <v>200</v>
      </c>
      <c r="C14" s="19">
        <v>564</v>
      </c>
      <c r="D14" s="19">
        <v>223</v>
      </c>
      <c r="E14" s="19">
        <v>4</v>
      </c>
      <c r="F14" s="19">
        <v>3</v>
      </c>
      <c r="G14" s="19">
        <v>836</v>
      </c>
      <c r="H14" s="19">
        <v>860</v>
      </c>
      <c r="I14" s="19">
        <v>239</v>
      </c>
      <c r="J14" s="19">
        <v>90</v>
      </c>
      <c r="K14" s="19">
        <v>0</v>
      </c>
      <c r="L14" s="19">
        <v>0</v>
      </c>
      <c r="M14" s="19">
        <v>330</v>
      </c>
      <c r="N14" s="19">
        <v>6</v>
      </c>
      <c r="O14" s="19">
        <v>2</v>
      </c>
      <c r="P14" s="19">
        <v>0</v>
      </c>
      <c r="Q14" s="19">
        <v>0</v>
      </c>
      <c r="R14" s="19">
        <v>0</v>
      </c>
      <c r="S14" s="19">
        <v>2</v>
      </c>
      <c r="T14" s="19">
        <v>7</v>
      </c>
      <c r="U14" s="19">
        <v>182</v>
      </c>
      <c r="V14" s="19">
        <v>133</v>
      </c>
      <c r="W14" s="19">
        <v>4</v>
      </c>
      <c r="X14" s="19">
        <v>3</v>
      </c>
      <c r="Y14" s="19">
        <v>345</v>
      </c>
      <c r="Z14" s="19">
        <v>598</v>
      </c>
      <c r="AA14" s="19">
        <v>110</v>
      </c>
      <c r="AB14" s="19">
        <v>0</v>
      </c>
      <c r="AC14" s="19">
        <v>0</v>
      </c>
      <c r="AD14" s="19">
        <v>0</v>
      </c>
      <c r="AE14" s="19">
        <v>127</v>
      </c>
      <c r="AF14" s="19">
        <v>225</v>
      </c>
      <c r="AG14" s="19">
        <v>30</v>
      </c>
      <c r="AH14" s="19">
        <v>0</v>
      </c>
      <c r="AI14" s="19">
        <v>0</v>
      </c>
      <c r="AJ14" s="19">
        <v>0</v>
      </c>
      <c r="AK14" s="19">
        <v>32</v>
      </c>
      <c r="AL14" s="19">
        <v>23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</v>
      </c>
      <c r="AT14" s="19">
        <v>0</v>
      </c>
      <c r="AU14" s="19">
        <v>0</v>
      </c>
      <c r="AV14" s="19">
        <v>0</v>
      </c>
      <c r="AW14" s="19">
        <v>0</v>
      </c>
      <c r="AX14" s="19">
        <v>1</v>
      </c>
    </row>
    <row r="15" spans="2:50" ht="20.100000000000001" customHeight="1" thickBot="1" x14ac:dyDescent="0.25">
      <c r="B15" s="4" t="s">
        <v>201</v>
      </c>
      <c r="C15" s="19">
        <v>1211</v>
      </c>
      <c r="D15" s="19">
        <v>304</v>
      </c>
      <c r="E15" s="19">
        <v>62</v>
      </c>
      <c r="F15" s="19">
        <v>6</v>
      </c>
      <c r="G15" s="19">
        <v>1594</v>
      </c>
      <c r="H15" s="19">
        <v>1279</v>
      </c>
      <c r="I15" s="19">
        <v>376</v>
      </c>
      <c r="J15" s="19">
        <v>114</v>
      </c>
      <c r="K15" s="19">
        <v>1</v>
      </c>
      <c r="L15" s="19">
        <v>4</v>
      </c>
      <c r="M15" s="19">
        <v>496</v>
      </c>
      <c r="N15" s="19">
        <v>0</v>
      </c>
      <c r="O15" s="19">
        <v>3</v>
      </c>
      <c r="P15" s="19">
        <v>0</v>
      </c>
      <c r="Q15" s="19">
        <v>0</v>
      </c>
      <c r="R15" s="19">
        <v>0</v>
      </c>
      <c r="S15" s="19">
        <v>3</v>
      </c>
      <c r="T15" s="19">
        <v>6</v>
      </c>
      <c r="U15" s="19">
        <v>546</v>
      </c>
      <c r="V15" s="19">
        <v>190</v>
      </c>
      <c r="W15" s="19">
        <v>61</v>
      </c>
      <c r="X15" s="19">
        <v>2</v>
      </c>
      <c r="Y15" s="19">
        <v>848</v>
      </c>
      <c r="Z15" s="19">
        <v>852</v>
      </c>
      <c r="AA15" s="19">
        <v>182</v>
      </c>
      <c r="AB15" s="19">
        <v>0</v>
      </c>
      <c r="AC15" s="19">
        <v>0</v>
      </c>
      <c r="AD15" s="19">
        <v>0</v>
      </c>
      <c r="AE15" s="19">
        <v>133</v>
      </c>
      <c r="AF15" s="19">
        <v>396</v>
      </c>
      <c r="AG15" s="19">
        <v>104</v>
      </c>
      <c r="AH15" s="19">
        <v>0</v>
      </c>
      <c r="AI15" s="19">
        <v>0</v>
      </c>
      <c r="AJ15" s="19">
        <v>0</v>
      </c>
      <c r="AK15" s="19">
        <v>114</v>
      </c>
      <c r="AL15" s="19">
        <v>25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</row>
    <row r="16" spans="2:50" ht="20.100000000000001" customHeight="1" thickBot="1" x14ac:dyDescent="0.25">
      <c r="B16" s="4" t="s">
        <v>202</v>
      </c>
      <c r="C16" s="19">
        <v>675</v>
      </c>
      <c r="D16" s="19">
        <v>22</v>
      </c>
      <c r="E16" s="19">
        <v>15</v>
      </c>
      <c r="F16" s="19">
        <v>3</v>
      </c>
      <c r="G16" s="19">
        <v>774</v>
      </c>
      <c r="H16" s="19">
        <v>717</v>
      </c>
      <c r="I16" s="19">
        <v>208</v>
      </c>
      <c r="J16" s="19">
        <v>18</v>
      </c>
      <c r="K16" s="19">
        <v>3</v>
      </c>
      <c r="L16" s="19">
        <v>0</v>
      </c>
      <c r="M16" s="19">
        <v>229</v>
      </c>
      <c r="N16" s="19">
        <v>7</v>
      </c>
      <c r="O16" s="19">
        <v>0</v>
      </c>
      <c r="P16" s="19">
        <v>0</v>
      </c>
      <c r="Q16" s="19">
        <v>0</v>
      </c>
      <c r="R16" s="19">
        <v>0</v>
      </c>
      <c r="S16" s="19">
        <v>4</v>
      </c>
      <c r="T16" s="19">
        <v>0</v>
      </c>
      <c r="U16" s="19">
        <v>356</v>
      </c>
      <c r="V16" s="19">
        <v>4</v>
      </c>
      <c r="W16" s="19">
        <v>12</v>
      </c>
      <c r="X16" s="19">
        <v>3</v>
      </c>
      <c r="Y16" s="19">
        <v>412</v>
      </c>
      <c r="Z16" s="19">
        <v>521</v>
      </c>
      <c r="AA16" s="19">
        <v>89</v>
      </c>
      <c r="AB16" s="19">
        <v>0</v>
      </c>
      <c r="AC16" s="19">
        <v>0</v>
      </c>
      <c r="AD16" s="19">
        <v>0</v>
      </c>
      <c r="AE16" s="19">
        <v>110</v>
      </c>
      <c r="AF16" s="19">
        <v>167</v>
      </c>
      <c r="AG16" s="19">
        <v>22</v>
      </c>
      <c r="AH16" s="19">
        <v>0</v>
      </c>
      <c r="AI16" s="19">
        <v>0</v>
      </c>
      <c r="AJ16" s="19">
        <v>0</v>
      </c>
      <c r="AK16" s="19">
        <v>19</v>
      </c>
      <c r="AL16" s="19">
        <v>22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</row>
    <row r="17" spans="2:50" ht="20.100000000000001" customHeight="1" thickBot="1" x14ac:dyDescent="0.25">
      <c r="B17" s="4" t="s">
        <v>203</v>
      </c>
      <c r="C17" s="19">
        <v>586</v>
      </c>
      <c r="D17" s="19">
        <v>81</v>
      </c>
      <c r="E17" s="19">
        <v>37</v>
      </c>
      <c r="F17" s="19">
        <v>5</v>
      </c>
      <c r="G17" s="19">
        <v>657</v>
      </c>
      <c r="H17" s="19">
        <v>911</v>
      </c>
      <c r="I17" s="19">
        <v>86</v>
      </c>
      <c r="J17" s="19">
        <v>4</v>
      </c>
      <c r="K17" s="19">
        <v>0</v>
      </c>
      <c r="L17" s="19">
        <v>0</v>
      </c>
      <c r="M17" s="19">
        <v>87</v>
      </c>
      <c r="N17" s="19">
        <v>15</v>
      </c>
      <c r="O17" s="19">
        <v>1</v>
      </c>
      <c r="P17" s="19">
        <v>0</v>
      </c>
      <c r="Q17" s="19">
        <v>0</v>
      </c>
      <c r="R17" s="19">
        <v>0</v>
      </c>
      <c r="S17" s="19">
        <v>2</v>
      </c>
      <c r="T17" s="19">
        <v>3</v>
      </c>
      <c r="U17" s="19">
        <v>380</v>
      </c>
      <c r="V17" s="19">
        <v>77</v>
      </c>
      <c r="W17" s="19">
        <v>37</v>
      </c>
      <c r="X17" s="19">
        <v>5</v>
      </c>
      <c r="Y17" s="19">
        <v>437</v>
      </c>
      <c r="Z17" s="19">
        <v>666</v>
      </c>
      <c r="AA17" s="19">
        <v>93</v>
      </c>
      <c r="AB17" s="19">
        <v>0</v>
      </c>
      <c r="AC17" s="19">
        <v>0</v>
      </c>
      <c r="AD17" s="19">
        <v>0</v>
      </c>
      <c r="AE17" s="19">
        <v>111</v>
      </c>
      <c r="AF17" s="19">
        <v>201</v>
      </c>
      <c r="AG17" s="19">
        <v>26</v>
      </c>
      <c r="AH17" s="19">
        <v>0</v>
      </c>
      <c r="AI17" s="19">
        <v>0</v>
      </c>
      <c r="AJ17" s="19">
        <v>0</v>
      </c>
      <c r="AK17" s="19">
        <v>19</v>
      </c>
      <c r="AL17" s="19">
        <v>26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1</v>
      </c>
      <c r="AX17" s="19">
        <v>0</v>
      </c>
    </row>
    <row r="18" spans="2:50" ht="20.100000000000001" customHeight="1" thickBot="1" x14ac:dyDescent="0.25">
      <c r="B18" s="4" t="s">
        <v>204</v>
      </c>
      <c r="C18" s="19">
        <v>2353</v>
      </c>
      <c r="D18" s="19">
        <v>449</v>
      </c>
      <c r="E18" s="19">
        <v>302</v>
      </c>
      <c r="F18" s="19">
        <v>2</v>
      </c>
      <c r="G18" s="19">
        <v>3134</v>
      </c>
      <c r="H18" s="19">
        <v>2957</v>
      </c>
      <c r="I18" s="19">
        <v>879</v>
      </c>
      <c r="J18" s="19">
        <v>130</v>
      </c>
      <c r="K18" s="19">
        <v>5</v>
      </c>
      <c r="L18" s="19">
        <v>0</v>
      </c>
      <c r="M18" s="19">
        <v>959</v>
      </c>
      <c r="N18" s="19">
        <v>286</v>
      </c>
      <c r="O18" s="19">
        <v>4</v>
      </c>
      <c r="P18" s="19">
        <v>0</v>
      </c>
      <c r="Q18" s="19">
        <v>0</v>
      </c>
      <c r="R18" s="19">
        <v>1</v>
      </c>
      <c r="S18" s="19">
        <v>8</v>
      </c>
      <c r="T18" s="19">
        <v>8</v>
      </c>
      <c r="U18" s="19">
        <v>1000</v>
      </c>
      <c r="V18" s="19">
        <v>316</v>
      </c>
      <c r="W18" s="19">
        <v>294</v>
      </c>
      <c r="X18" s="19">
        <v>1</v>
      </c>
      <c r="Y18" s="19">
        <v>1674</v>
      </c>
      <c r="Z18" s="19">
        <v>1733</v>
      </c>
      <c r="AA18" s="19">
        <v>372</v>
      </c>
      <c r="AB18" s="19">
        <v>0</v>
      </c>
      <c r="AC18" s="19">
        <v>0</v>
      </c>
      <c r="AD18" s="19">
        <v>0</v>
      </c>
      <c r="AE18" s="19">
        <v>392</v>
      </c>
      <c r="AF18" s="19">
        <v>810</v>
      </c>
      <c r="AG18" s="19">
        <v>98</v>
      </c>
      <c r="AH18" s="19">
        <v>3</v>
      </c>
      <c r="AI18" s="19">
        <v>3</v>
      </c>
      <c r="AJ18" s="19">
        <v>0</v>
      </c>
      <c r="AK18" s="19">
        <v>99</v>
      </c>
      <c r="AL18" s="19">
        <v>115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2</v>
      </c>
      <c r="AX18" s="19">
        <v>5</v>
      </c>
    </row>
    <row r="19" spans="2:50" ht="20.100000000000001" customHeight="1" thickBot="1" x14ac:dyDescent="0.25">
      <c r="B19" s="4" t="s">
        <v>205</v>
      </c>
      <c r="C19" s="19">
        <v>2009</v>
      </c>
      <c r="D19" s="19">
        <v>365</v>
      </c>
      <c r="E19" s="19">
        <v>456</v>
      </c>
      <c r="F19" s="19">
        <v>18</v>
      </c>
      <c r="G19" s="19">
        <v>2790</v>
      </c>
      <c r="H19" s="19">
        <v>2245</v>
      </c>
      <c r="I19" s="19">
        <v>488</v>
      </c>
      <c r="J19" s="19">
        <v>10</v>
      </c>
      <c r="K19" s="19">
        <v>0</v>
      </c>
      <c r="L19" s="19">
        <v>3</v>
      </c>
      <c r="M19" s="19">
        <v>499</v>
      </c>
      <c r="N19" s="19">
        <v>10</v>
      </c>
      <c r="O19" s="19">
        <v>5</v>
      </c>
      <c r="P19" s="19">
        <v>0</v>
      </c>
      <c r="Q19" s="19">
        <v>0</v>
      </c>
      <c r="R19" s="19">
        <v>0</v>
      </c>
      <c r="S19" s="19">
        <v>4</v>
      </c>
      <c r="T19" s="19">
        <v>9</v>
      </c>
      <c r="U19" s="19">
        <v>1063</v>
      </c>
      <c r="V19" s="19">
        <v>355</v>
      </c>
      <c r="W19" s="19">
        <v>456</v>
      </c>
      <c r="X19" s="19">
        <v>9</v>
      </c>
      <c r="Y19" s="19">
        <v>1845</v>
      </c>
      <c r="Z19" s="19">
        <v>1421</v>
      </c>
      <c r="AA19" s="19">
        <v>342</v>
      </c>
      <c r="AB19" s="19">
        <v>0</v>
      </c>
      <c r="AC19" s="19">
        <v>0</v>
      </c>
      <c r="AD19" s="19">
        <v>6</v>
      </c>
      <c r="AE19" s="19">
        <v>347</v>
      </c>
      <c r="AF19" s="19">
        <v>710</v>
      </c>
      <c r="AG19" s="19">
        <v>109</v>
      </c>
      <c r="AH19" s="19">
        <v>0</v>
      </c>
      <c r="AI19" s="19">
        <v>0</v>
      </c>
      <c r="AJ19" s="19">
        <v>0</v>
      </c>
      <c r="AK19" s="19">
        <v>94</v>
      </c>
      <c r="AL19" s="19">
        <v>91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2</v>
      </c>
      <c r="AT19" s="19">
        <v>0</v>
      </c>
      <c r="AU19" s="19">
        <v>0</v>
      </c>
      <c r="AV19" s="19">
        <v>0</v>
      </c>
      <c r="AW19" s="19">
        <v>1</v>
      </c>
      <c r="AX19" s="19">
        <v>4</v>
      </c>
    </row>
    <row r="20" spans="2:50" ht="20.100000000000001" customHeight="1" thickBot="1" x14ac:dyDescent="0.25">
      <c r="B20" s="4" t="s">
        <v>206</v>
      </c>
      <c r="C20" s="19">
        <v>189</v>
      </c>
      <c r="D20" s="19">
        <v>15</v>
      </c>
      <c r="E20" s="19">
        <v>1</v>
      </c>
      <c r="F20" s="19">
        <v>3</v>
      </c>
      <c r="G20" s="19">
        <v>214</v>
      </c>
      <c r="H20" s="19">
        <v>182</v>
      </c>
      <c r="I20" s="19">
        <v>67</v>
      </c>
      <c r="J20" s="19">
        <v>14</v>
      </c>
      <c r="K20" s="19">
        <v>1</v>
      </c>
      <c r="L20" s="19">
        <v>1</v>
      </c>
      <c r="M20" s="19">
        <v>81</v>
      </c>
      <c r="N20" s="19">
        <v>7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76</v>
      </c>
      <c r="V20" s="19">
        <v>1</v>
      </c>
      <c r="W20" s="19">
        <v>0</v>
      </c>
      <c r="X20" s="19">
        <v>2</v>
      </c>
      <c r="Y20" s="19">
        <v>83</v>
      </c>
      <c r="Z20" s="19">
        <v>132</v>
      </c>
      <c r="AA20" s="19">
        <v>46</v>
      </c>
      <c r="AB20" s="19">
        <v>0</v>
      </c>
      <c r="AC20" s="19">
        <v>0</v>
      </c>
      <c r="AD20" s="19">
        <v>0</v>
      </c>
      <c r="AE20" s="19">
        <v>47</v>
      </c>
      <c r="AF20" s="19">
        <v>43</v>
      </c>
      <c r="AG20" s="19">
        <v>0</v>
      </c>
      <c r="AH20" s="19">
        <v>0</v>
      </c>
      <c r="AI20" s="19">
        <v>0</v>
      </c>
      <c r="AJ20" s="19">
        <v>0</v>
      </c>
      <c r="AK20" s="19">
        <v>2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</row>
    <row r="21" spans="2:50" ht="20.100000000000001" customHeight="1" thickBot="1" x14ac:dyDescent="0.25">
      <c r="B21" s="4" t="s">
        <v>207</v>
      </c>
      <c r="C21" s="19">
        <v>68</v>
      </c>
      <c r="D21" s="19">
        <v>0</v>
      </c>
      <c r="E21" s="19">
        <v>0</v>
      </c>
      <c r="F21" s="19">
        <v>0</v>
      </c>
      <c r="G21" s="19">
        <v>70</v>
      </c>
      <c r="H21" s="19">
        <v>39</v>
      </c>
      <c r="I21" s="19">
        <v>33</v>
      </c>
      <c r="J21" s="19">
        <v>0</v>
      </c>
      <c r="K21" s="19">
        <v>0</v>
      </c>
      <c r="L21" s="19">
        <v>0</v>
      </c>
      <c r="M21" s="19">
        <v>32</v>
      </c>
      <c r="N21" s="19">
        <v>3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25</v>
      </c>
      <c r="V21" s="19">
        <v>0</v>
      </c>
      <c r="W21" s="19">
        <v>0</v>
      </c>
      <c r="X21" s="19">
        <v>0</v>
      </c>
      <c r="Y21" s="19">
        <v>25</v>
      </c>
      <c r="Z21" s="19">
        <v>25</v>
      </c>
      <c r="AA21" s="19">
        <v>8</v>
      </c>
      <c r="AB21" s="19">
        <v>0</v>
      </c>
      <c r="AC21" s="19">
        <v>0</v>
      </c>
      <c r="AD21" s="19">
        <v>0</v>
      </c>
      <c r="AE21" s="19">
        <v>10</v>
      </c>
      <c r="AF21" s="19">
        <v>9</v>
      </c>
      <c r="AG21" s="19">
        <v>2</v>
      </c>
      <c r="AH21" s="19">
        <v>0</v>
      </c>
      <c r="AI21" s="19">
        <v>0</v>
      </c>
      <c r="AJ21" s="19">
        <v>0</v>
      </c>
      <c r="AK21" s="19">
        <v>3</v>
      </c>
      <c r="AL21" s="19">
        <v>1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2:50" ht="20.100000000000001" customHeight="1" thickBot="1" x14ac:dyDescent="0.25">
      <c r="B22" s="4" t="s">
        <v>208</v>
      </c>
      <c r="C22" s="19">
        <v>903</v>
      </c>
      <c r="D22" s="19">
        <v>356</v>
      </c>
      <c r="E22" s="19">
        <v>42</v>
      </c>
      <c r="F22" s="19">
        <v>17</v>
      </c>
      <c r="G22" s="19">
        <v>1375</v>
      </c>
      <c r="H22" s="19">
        <v>501</v>
      </c>
      <c r="I22" s="19">
        <v>213</v>
      </c>
      <c r="J22" s="19">
        <v>155</v>
      </c>
      <c r="K22" s="19">
        <v>0</v>
      </c>
      <c r="L22" s="19">
        <v>0</v>
      </c>
      <c r="M22" s="19">
        <v>368</v>
      </c>
      <c r="N22" s="19">
        <v>6</v>
      </c>
      <c r="O22" s="19">
        <v>6</v>
      </c>
      <c r="P22" s="19">
        <v>0</v>
      </c>
      <c r="Q22" s="19">
        <v>0</v>
      </c>
      <c r="R22" s="19">
        <v>0</v>
      </c>
      <c r="S22" s="19">
        <v>5</v>
      </c>
      <c r="T22" s="19">
        <v>11</v>
      </c>
      <c r="U22" s="19">
        <v>466</v>
      </c>
      <c r="V22" s="19">
        <v>201</v>
      </c>
      <c r="W22" s="19">
        <v>42</v>
      </c>
      <c r="X22" s="19">
        <v>12</v>
      </c>
      <c r="Y22" s="19">
        <v>767</v>
      </c>
      <c r="Z22" s="19">
        <v>315</v>
      </c>
      <c r="AA22" s="19">
        <v>183</v>
      </c>
      <c r="AB22" s="19">
        <v>0</v>
      </c>
      <c r="AC22" s="19">
        <v>0</v>
      </c>
      <c r="AD22" s="19">
        <v>5</v>
      </c>
      <c r="AE22" s="19">
        <v>201</v>
      </c>
      <c r="AF22" s="19">
        <v>156</v>
      </c>
      <c r="AG22" s="19">
        <v>35</v>
      </c>
      <c r="AH22" s="19">
        <v>0</v>
      </c>
      <c r="AI22" s="19">
        <v>0</v>
      </c>
      <c r="AJ22" s="19">
        <v>0</v>
      </c>
      <c r="AK22" s="19">
        <v>34</v>
      </c>
      <c r="AL22" s="19">
        <v>13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209</v>
      </c>
      <c r="C23" s="19">
        <v>1049</v>
      </c>
      <c r="D23" s="19">
        <v>139</v>
      </c>
      <c r="E23" s="19">
        <v>31</v>
      </c>
      <c r="F23" s="19">
        <v>27</v>
      </c>
      <c r="G23" s="19">
        <v>1219</v>
      </c>
      <c r="H23" s="19">
        <v>1018</v>
      </c>
      <c r="I23" s="19">
        <v>326</v>
      </c>
      <c r="J23" s="19">
        <v>38</v>
      </c>
      <c r="K23" s="19">
        <v>1</v>
      </c>
      <c r="L23" s="19">
        <v>0</v>
      </c>
      <c r="M23" s="19">
        <v>360</v>
      </c>
      <c r="N23" s="19">
        <v>12</v>
      </c>
      <c r="O23" s="19">
        <v>5</v>
      </c>
      <c r="P23" s="19">
        <v>0</v>
      </c>
      <c r="Q23" s="19">
        <v>0</v>
      </c>
      <c r="R23" s="19">
        <v>0</v>
      </c>
      <c r="S23" s="19">
        <v>3</v>
      </c>
      <c r="T23" s="19">
        <v>14</v>
      </c>
      <c r="U23" s="19">
        <v>446</v>
      </c>
      <c r="V23" s="19">
        <v>101</v>
      </c>
      <c r="W23" s="19">
        <v>30</v>
      </c>
      <c r="X23" s="19">
        <v>23</v>
      </c>
      <c r="Y23" s="19">
        <v>592</v>
      </c>
      <c r="Z23" s="19">
        <v>692</v>
      </c>
      <c r="AA23" s="19">
        <v>244</v>
      </c>
      <c r="AB23" s="19">
        <v>0</v>
      </c>
      <c r="AC23" s="19">
        <v>0</v>
      </c>
      <c r="AD23" s="19">
        <v>4</v>
      </c>
      <c r="AE23" s="19">
        <v>228</v>
      </c>
      <c r="AF23" s="19">
        <v>284</v>
      </c>
      <c r="AG23" s="19">
        <v>28</v>
      </c>
      <c r="AH23" s="19">
        <v>0</v>
      </c>
      <c r="AI23" s="19">
        <v>0</v>
      </c>
      <c r="AJ23" s="19">
        <v>0</v>
      </c>
      <c r="AK23" s="19">
        <v>36</v>
      </c>
      <c r="AL23" s="19">
        <v>13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3</v>
      </c>
    </row>
    <row r="24" spans="2:50" ht="20.100000000000001" customHeight="1" thickBot="1" x14ac:dyDescent="0.25">
      <c r="B24" s="4" t="s">
        <v>210</v>
      </c>
      <c r="C24" s="19">
        <v>1483</v>
      </c>
      <c r="D24" s="19">
        <v>449</v>
      </c>
      <c r="E24" s="19">
        <v>26</v>
      </c>
      <c r="F24" s="19">
        <v>0</v>
      </c>
      <c r="G24" s="19">
        <v>1939</v>
      </c>
      <c r="H24" s="19">
        <v>2177</v>
      </c>
      <c r="I24" s="19">
        <v>466</v>
      </c>
      <c r="J24" s="19">
        <v>61</v>
      </c>
      <c r="K24" s="19">
        <v>4</v>
      </c>
      <c r="L24" s="19">
        <v>0</v>
      </c>
      <c r="M24" s="19">
        <v>526</v>
      </c>
      <c r="N24" s="19">
        <v>12</v>
      </c>
      <c r="O24" s="19">
        <v>4</v>
      </c>
      <c r="P24" s="19">
        <v>0</v>
      </c>
      <c r="Q24" s="19">
        <v>0</v>
      </c>
      <c r="R24" s="19">
        <v>0</v>
      </c>
      <c r="S24" s="19">
        <v>1</v>
      </c>
      <c r="T24" s="19">
        <v>20</v>
      </c>
      <c r="U24" s="19">
        <v>667</v>
      </c>
      <c r="V24" s="19">
        <v>388</v>
      </c>
      <c r="W24" s="19">
        <v>22</v>
      </c>
      <c r="X24" s="19">
        <v>0</v>
      </c>
      <c r="Y24" s="19">
        <v>1025</v>
      </c>
      <c r="Z24" s="19">
        <v>1624</v>
      </c>
      <c r="AA24" s="19">
        <v>277</v>
      </c>
      <c r="AB24" s="19">
        <v>0</v>
      </c>
      <c r="AC24" s="19">
        <v>0</v>
      </c>
      <c r="AD24" s="19">
        <v>0</v>
      </c>
      <c r="AE24" s="19">
        <v>337</v>
      </c>
      <c r="AF24" s="19">
        <v>473</v>
      </c>
      <c r="AG24" s="19">
        <v>69</v>
      </c>
      <c r="AH24" s="19">
        <v>0</v>
      </c>
      <c r="AI24" s="19">
        <v>0</v>
      </c>
      <c r="AJ24" s="19">
        <v>0</v>
      </c>
      <c r="AK24" s="19">
        <v>50</v>
      </c>
      <c r="AL24" s="19">
        <v>48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</row>
    <row r="25" spans="2:50" ht="20.100000000000001" customHeight="1" thickBot="1" x14ac:dyDescent="0.25">
      <c r="B25" s="4" t="s">
        <v>211</v>
      </c>
      <c r="C25" s="19">
        <v>1346</v>
      </c>
      <c r="D25" s="19">
        <v>381</v>
      </c>
      <c r="E25" s="19">
        <v>195</v>
      </c>
      <c r="F25" s="19">
        <v>3</v>
      </c>
      <c r="G25" s="19">
        <v>1930</v>
      </c>
      <c r="H25" s="19">
        <v>1126</v>
      </c>
      <c r="I25" s="19">
        <v>497</v>
      </c>
      <c r="J25" s="19">
        <v>97</v>
      </c>
      <c r="K25" s="19">
        <v>4</v>
      </c>
      <c r="L25" s="19">
        <v>1</v>
      </c>
      <c r="M25" s="19">
        <v>604</v>
      </c>
      <c r="N25" s="19">
        <v>1</v>
      </c>
      <c r="O25" s="19">
        <v>1</v>
      </c>
      <c r="P25" s="19">
        <v>0</v>
      </c>
      <c r="Q25" s="19">
        <v>0</v>
      </c>
      <c r="R25" s="19">
        <v>0</v>
      </c>
      <c r="S25" s="19">
        <v>0</v>
      </c>
      <c r="T25" s="19">
        <v>14</v>
      </c>
      <c r="U25" s="19">
        <v>573</v>
      </c>
      <c r="V25" s="19">
        <v>275</v>
      </c>
      <c r="W25" s="19">
        <v>191</v>
      </c>
      <c r="X25" s="19">
        <v>1</v>
      </c>
      <c r="Y25" s="19">
        <v>1056</v>
      </c>
      <c r="Z25" s="19">
        <v>812</v>
      </c>
      <c r="AA25" s="19">
        <v>118</v>
      </c>
      <c r="AB25" s="19">
        <v>0</v>
      </c>
      <c r="AC25" s="19">
        <v>0</v>
      </c>
      <c r="AD25" s="19">
        <v>1</v>
      </c>
      <c r="AE25" s="19">
        <v>118</v>
      </c>
      <c r="AF25" s="19">
        <v>254</v>
      </c>
      <c r="AG25" s="19">
        <v>156</v>
      </c>
      <c r="AH25" s="19">
        <v>9</v>
      </c>
      <c r="AI25" s="19">
        <v>0</v>
      </c>
      <c r="AJ25" s="19">
        <v>0</v>
      </c>
      <c r="AK25" s="19">
        <v>152</v>
      </c>
      <c r="AL25" s="19">
        <v>42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1</v>
      </c>
      <c r="AT25" s="19">
        <v>0</v>
      </c>
      <c r="AU25" s="19">
        <v>0</v>
      </c>
      <c r="AV25" s="19">
        <v>0</v>
      </c>
      <c r="AW25" s="19">
        <v>0</v>
      </c>
      <c r="AX25" s="19">
        <v>3</v>
      </c>
    </row>
    <row r="26" spans="2:50" ht="20.100000000000001" customHeight="1" thickBot="1" x14ac:dyDescent="0.25">
      <c r="B26" s="4" t="s">
        <v>212</v>
      </c>
      <c r="C26" s="19">
        <v>1422</v>
      </c>
      <c r="D26" s="19">
        <v>184</v>
      </c>
      <c r="E26" s="19">
        <v>13</v>
      </c>
      <c r="F26" s="19">
        <v>2</v>
      </c>
      <c r="G26" s="19">
        <v>1645</v>
      </c>
      <c r="H26" s="19">
        <v>1074</v>
      </c>
      <c r="I26" s="19">
        <v>723</v>
      </c>
      <c r="J26" s="19">
        <v>140</v>
      </c>
      <c r="K26" s="19">
        <v>8</v>
      </c>
      <c r="L26" s="19">
        <v>1</v>
      </c>
      <c r="M26" s="19">
        <v>869</v>
      </c>
      <c r="N26" s="19">
        <v>12</v>
      </c>
      <c r="O26" s="19">
        <v>4</v>
      </c>
      <c r="P26" s="19">
        <v>0</v>
      </c>
      <c r="Q26" s="19">
        <v>0</v>
      </c>
      <c r="R26" s="19">
        <v>0</v>
      </c>
      <c r="S26" s="19">
        <v>3</v>
      </c>
      <c r="T26" s="19">
        <v>7</v>
      </c>
      <c r="U26" s="19">
        <v>471</v>
      </c>
      <c r="V26" s="19">
        <v>44</v>
      </c>
      <c r="W26" s="19">
        <v>5</v>
      </c>
      <c r="X26" s="19">
        <v>1</v>
      </c>
      <c r="Y26" s="19">
        <v>519</v>
      </c>
      <c r="Z26" s="19">
        <v>820</v>
      </c>
      <c r="AA26" s="19">
        <v>171</v>
      </c>
      <c r="AB26" s="19">
        <v>0</v>
      </c>
      <c r="AC26" s="19">
        <v>0</v>
      </c>
      <c r="AD26" s="19">
        <v>0</v>
      </c>
      <c r="AE26" s="19">
        <v>168</v>
      </c>
      <c r="AF26" s="19">
        <v>209</v>
      </c>
      <c r="AG26" s="19">
        <v>53</v>
      </c>
      <c r="AH26" s="19">
        <v>0</v>
      </c>
      <c r="AI26" s="19">
        <v>0</v>
      </c>
      <c r="AJ26" s="19">
        <v>0</v>
      </c>
      <c r="AK26" s="19">
        <v>86</v>
      </c>
      <c r="AL26" s="19">
        <v>26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</row>
    <row r="27" spans="2:50" ht="20.100000000000001" customHeight="1" thickBot="1" x14ac:dyDescent="0.25">
      <c r="B27" s="5" t="s">
        <v>213</v>
      </c>
      <c r="C27" s="27">
        <v>617</v>
      </c>
      <c r="D27" s="27">
        <v>42</v>
      </c>
      <c r="E27" s="27">
        <v>8</v>
      </c>
      <c r="F27" s="27">
        <v>0</v>
      </c>
      <c r="G27" s="27">
        <v>704</v>
      </c>
      <c r="H27" s="27">
        <v>429</v>
      </c>
      <c r="I27" s="27">
        <v>189</v>
      </c>
      <c r="J27" s="27">
        <v>38</v>
      </c>
      <c r="K27" s="27">
        <v>0</v>
      </c>
      <c r="L27" s="27">
        <v>0</v>
      </c>
      <c r="M27" s="27">
        <v>223</v>
      </c>
      <c r="N27" s="27">
        <v>7</v>
      </c>
      <c r="O27" s="27">
        <v>0</v>
      </c>
      <c r="P27" s="27">
        <v>0</v>
      </c>
      <c r="Q27" s="27">
        <v>0</v>
      </c>
      <c r="R27" s="27">
        <v>0</v>
      </c>
      <c r="S27" s="27">
        <v>1</v>
      </c>
      <c r="T27" s="27">
        <v>3</v>
      </c>
      <c r="U27" s="27">
        <v>306</v>
      </c>
      <c r="V27" s="27">
        <v>4</v>
      </c>
      <c r="W27" s="27">
        <v>8</v>
      </c>
      <c r="X27" s="27">
        <v>0</v>
      </c>
      <c r="Y27" s="27">
        <v>366</v>
      </c>
      <c r="Z27" s="27">
        <v>275</v>
      </c>
      <c r="AA27" s="27">
        <v>100</v>
      </c>
      <c r="AB27" s="27">
        <v>0</v>
      </c>
      <c r="AC27" s="27">
        <v>0</v>
      </c>
      <c r="AD27" s="27">
        <v>0</v>
      </c>
      <c r="AE27" s="27">
        <v>95</v>
      </c>
      <c r="AF27" s="27">
        <v>133</v>
      </c>
      <c r="AG27" s="27">
        <v>22</v>
      </c>
      <c r="AH27" s="27">
        <v>0</v>
      </c>
      <c r="AI27" s="27">
        <v>0</v>
      </c>
      <c r="AJ27" s="27">
        <v>0</v>
      </c>
      <c r="AK27" s="27">
        <v>19</v>
      </c>
      <c r="AL27" s="27">
        <v>9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2</v>
      </c>
    </row>
    <row r="28" spans="2:50" ht="20.100000000000001" customHeight="1" thickBot="1" x14ac:dyDescent="0.25">
      <c r="B28" s="6" t="s">
        <v>214</v>
      </c>
      <c r="C28" s="29">
        <v>146</v>
      </c>
      <c r="D28" s="29">
        <v>21</v>
      </c>
      <c r="E28" s="29">
        <v>6</v>
      </c>
      <c r="F28" s="29">
        <v>0</v>
      </c>
      <c r="G28" s="29">
        <v>149</v>
      </c>
      <c r="H28" s="29">
        <v>502</v>
      </c>
      <c r="I28" s="29">
        <v>9</v>
      </c>
      <c r="J28" s="29">
        <v>0</v>
      </c>
      <c r="K28" s="29">
        <v>0</v>
      </c>
      <c r="L28" s="29">
        <v>0</v>
      </c>
      <c r="M28" s="29">
        <v>8</v>
      </c>
      <c r="N28" s="29">
        <v>11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1</v>
      </c>
      <c r="U28" s="29">
        <v>87</v>
      </c>
      <c r="V28" s="29">
        <v>21</v>
      </c>
      <c r="W28" s="29">
        <v>6</v>
      </c>
      <c r="X28" s="29">
        <v>0</v>
      </c>
      <c r="Y28" s="29">
        <v>120</v>
      </c>
      <c r="Z28" s="29">
        <v>348</v>
      </c>
      <c r="AA28" s="29">
        <v>46</v>
      </c>
      <c r="AB28" s="29">
        <v>0</v>
      </c>
      <c r="AC28" s="29">
        <v>0</v>
      </c>
      <c r="AD28" s="29">
        <v>0</v>
      </c>
      <c r="AE28" s="29">
        <v>19</v>
      </c>
      <c r="AF28" s="29">
        <v>134</v>
      </c>
      <c r="AG28" s="29">
        <v>4</v>
      </c>
      <c r="AH28" s="29">
        <v>0</v>
      </c>
      <c r="AI28" s="29">
        <v>0</v>
      </c>
      <c r="AJ28" s="29">
        <v>0</v>
      </c>
      <c r="AK28" s="29">
        <v>2</v>
      </c>
      <c r="AL28" s="29">
        <v>8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</row>
    <row r="29" spans="2:50" ht="20.100000000000001" customHeight="1" thickBot="1" x14ac:dyDescent="0.25">
      <c r="B29" s="4" t="s">
        <v>215</v>
      </c>
      <c r="C29" s="29">
        <v>375</v>
      </c>
      <c r="D29" s="29">
        <v>1</v>
      </c>
      <c r="E29" s="29">
        <v>1</v>
      </c>
      <c r="F29" s="29">
        <v>0</v>
      </c>
      <c r="G29" s="29">
        <v>360</v>
      </c>
      <c r="H29" s="29">
        <v>475</v>
      </c>
      <c r="I29" s="29">
        <v>112</v>
      </c>
      <c r="J29" s="29">
        <v>1</v>
      </c>
      <c r="K29" s="29">
        <v>0</v>
      </c>
      <c r="L29" s="29">
        <v>0</v>
      </c>
      <c r="M29" s="29">
        <v>114</v>
      </c>
      <c r="N29" s="29">
        <v>2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207</v>
      </c>
      <c r="V29" s="29">
        <v>0</v>
      </c>
      <c r="W29" s="29">
        <v>1</v>
      </c>
      <c r="X29" s="29">
        <v>0</v>
      </c>
      <c r="Y29" s="29">
        <v>182</v>
      </c>
      <c r="Z29" s="29">
        <v>349</v>
      </c>
      <c r="AA29" s="29">
        <v>53</v>
      </c>
      <c r="AB29" s="29">
        <v>0</v>
      </c>
      <c r="AC29" s="29">
        <v>0</v>
      </c>
      <c r="AD29" s="29">
        <v>0</v>
      </c>
      <c r="AE29" s="29">
        <v>61</v>
      </c>
      <c r="AF29" s="29">
        <v>124</v>
      </c>
      <c r="AG29" s="29">
        <v>3</v>
      </c>
      <c r="AH29" s="29">
        <v>0</v>
      </c>
      <c r="AI29" s="29">
        <v>0</v>
      </c>
      <c r="AJ29" s="29">
        <v>0</v>
      </c>
      <c r="AK29" s="29">
        <v>3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</row>
    <row r="30" spans="2:50" ht="20.100000000000001" customHeight="1" thickBot="1" x14ac:dyDescent="0.25">
      <c r="B30" s="4" t="s">
        <v>216</v>
      </c>
      <c r="C30" s="28">
        <v>326</v>
      </c>
      <c r="D30" s="28">
        <v>60</v>
      </c>
      <c r="E30" s="28">
        <v>2</v>
      </c>
      <c r="F30" s="28">
        <v>3</v>
      </c>
      <c r="G30" s="28">
        <v>327</v>
      </c>
      <c r="H30" s="28">
        <v>609</v>
      </c>
      <c r="I30" s="28">
        <v>77</v>
      </c>
      <c r="J30" s="28">
        <v>25</v>
      </c>
      <c r="K30" s="28">
        <v>0</v>
      </c>
      <c r="L30" s="28">
        <v>0</v>
      </c>
      <c r="M30" s="28">
        <v>108</v>
      </c>
      <c r="N30" s="28">
        <v>1</v>
      </c>
      <c r="O30" s="28">
        <v>2</v>
      </c>
      <c r="P30" s="28">
        <v>0</v>
      </c>
      <c r="Q30" s="28">
        <v>0</v>
      </c>
      <c r="R30" s="28">
        <v>0</v>
      </c>
      <c r="S30" s="28">
        <v>1</v>
      </c>
      <c r="T30" s="28">
        <v>2</v>
      </c>
      <c r="U30" s="28">
        <v>165</v>
      </c>
      <c r="V30" s="28">
        <v>35</v>
      </c>
      <c r="W30" s="28">
        <v>2</v>
      </c>
      <c r="X30" s="28">
        <v>2</v>
      </c>
      <c r="Y30" s="28">
        <v>131</v>
      </c>
      <c r="Z30" s="28">
        <v>411</v>
      </c>
      <c r="AA30" s="28">
        <v>72</v>
      </c>
      <c r="AB30" s="28">
        <v>0</v>
      </c>
      <c r="AC30" s="28">
        <v>0</v>
      </c>
      <c r="AD30" s="28">
        <v>1</v>
      </c>
      <c r="AE30" s="28">
        <v>75</v>
      </c>
      <c r="AF30" s="28">
        <v>191</v>
      </c>
      <c r="AG30" s="28">
        <v>10</v>
      </c>
      <c r="AH30" s="28">
        <v>0</v>
      </c>
      <c r="AI30" s="28">
        <v>0</v>
      </c>
      <c r="AJ30" s="28">
        <v>0</v>
      </c>
      <c r="AK30" s="28">
        <v>12</v>
      </c>
      <c r="AL30" s="28">
        <v>4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</row>
    <row r="31" spans="2:50" ht="20.100000000000001" customHeight="1" thickBot="1" x14ac:dyDescent="0.25">
      <c r="B31" s="4" t="s">
        <v>217</v>
      </c>
      <c r="C31" s="19">
        <v>129</v>
      </c>
      <c r="D31" s="19">
        <v>0</v>
      </c>
      <c r="E31" s="19">
        <v>0</v>
      </c>
      <c r="F31" s="19">
        <v>0</v>
      </c>
      <c r="G31" s="19">
        <v>156</v>
      </c>
      <c r="H31" s="19">
        <v>382</v>
      </c>
      <c r="I31" s="19">
        <v>17</v>
      </c>
      <c r="J31" s="19">
        <v>0</v>
      </c>
      <c r="K31" s="19">
        <v>0</v>
      </c>
      <c r="L31" s="19">
        <v>0</v>
      </c>
      <c r="M31" s="19">
        <v>17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1</v>
      </c>
      <c r="T31" s="19">
        <v>4</v>
      </c>
      <c r="U31" s="19">
        <v>86</v>
      </c>
      <c r="V31" s="19">
        <v>0</v>
      </c>
      <c r="W31" s="19">
        <v>0</v>
      </c>
      <c r="X31" s="19">
        <v>0</v>
      </c>
      <c r="Y31" s="19">
        <v>88</v>
      </c>
      <c r="Z31" s="19">
        <v>313</v>
      </c>
      <c r="AA31" s="19">
        <v>16</v>
      </c>
      <c r="AB31" s="19">
        <v>0</v>
      </c>
      <c r="AC31" s="19">
        <v>0</v>
      </c>
      <c r="AD31" s="19">
        <v>0</v>
      </c>
      <c r="AE31" s="19">
        <v>40</v>
      </c>
      <c r="AF31" s="19">
        <v>64</v>
      </c>
      <c r="AG31" s="19">
        <v>10</v>
      </c>
      <c r="AH31" s="19">
        <v>0</v>
      </c>
      <c r="AI31" s="19">
        <v>0</v>
      </c>
      <c r="AJ31" s="19">
        <v>0</v>
      </c>
      <c r="AK31" s="19">
        <v>10</v>
      </c>
      <c r="AL31" s="19">
        <v>1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2:50" ht="20.100000000000001" customHeight="1" thickBot="1" x14ac:dyDescent="0.25">
      <c r="B32" s="4" t="s">
        <v>218</v>
      </c>
      <c r="C32" s="19">
        <v>129</v>
      </c>
      <c r="D32" s="19">
        <v>0</v>
      </c>
      <c r="E32" s="19">
        <v>0</v>
      </c>
      <c r="F32" s="19">
        <v>0</v>
      </c>
      <c r="G32" s="19">
        <v>131</v>
      </c>
      <c r="H32" s="19">
        <v>160</v>
      </c>
      <c r="I32" s="19">
        <v>2</v>
      </c>
      <c r="J32" s="19">
        <v>0</v>
      </c>
      <c r="K32" s="19">
        <v>0</v>
      </c>
      <c r="L32" s="19">
        <v>0</v>
      </c>
      <c r="M32" s="19">
        <v>1</v>
      </c>
      <c r="N32" s="19">
        <v>1</v>
      </c>
      <c r="O32" s="19">
        <v>1</v>
      </c>
      <c r="P32" s="19">
        <v>0</v>
      </c>
      <c r="Q32" s="19">
        <v>0</v>
      </c>
      <c r="R32" s="19">
        <v>0</v>
      </c>
      <c r="S32" s="19">
        <v>0</v>
      </c>
      <c r="T32" s="19">
        <v>2</v>
      </c>
      <c r="U32" s="19">
        <v>64</v>
      </c>
      <c r="V32" s="19">
        <v>0</v>
      </c>
      <c r="W32" s="19">
        <v>0</v>
      </c>
      <c r="X32" s="19">
        <v>0</v>
      </c>
      <c r="Y32" s="19">
        <v>91</v>
      </c>
      <c r="Z32" s="19">
        <v>101</v>
      </c>
      <c r="AA32" s="19">
        <v>53</v>
      </c>
      <c r="AB32" s="19">
        <v>0</v>
      </c>
      <c r="AC32" s="19">
        <v>0</v>
      </c>
      <c r="AD32" s="19">
        <v>0</v>
      </c>
      <c r="AE32" s="19">
        <v>31</v>
      </c>
      <c r="AF32" s="19">
        <v>54</v>
      </c>
      <c r="AG32" s="19">
        <v>9</v>
      </c>
      <c r="AH32" s="19">
        <v>0</v>
      </c>
      <c r="AI32" s="19">
        <v>0</v>
      </c>
      <c r="AJ32" s="19">
        <v>0</v>
      </c>
      <c r="AK32" s="19">
        <v>8</v>
      </c>
      <c r="AL32" s="19">
        <v>2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</row>
    <row r="33" spans="2:50" ht="20.100000000000001" customHeight="1" thickBot="1" x14ac:dyDescent="0.25">
      <c r="B33" s="4" t="s">
        <v>219</v>
      </c>
      <c r="C33" s="19">
        <v>108</v>
      </c>
      <c r="D33" s="19">
        <v>18</v>
      </c>
      <c r="E33" s="19">
        <v>7</v>
      </c>
      <c r="F33" s="19">
        <v>2</v>
      </c>
      <c r="G33" s="19">
        <v>147</v>
      </c>
      <c r="H33" s="19">
        <v>239</v>
      </c>
      <c r="I33" s="19">
        <v>15</v>
      </c>
      <c r="J33" s="19">
        <v>12</v>
      </c>
      <c r="K33" s="19">
        <v>0</v>
      </c>
      <c r="L33" s="19">
        <v>1</v>
      </c>
      <c r="M33" s="19">
        <v>31</v>
      </c>
      <c r="N33" s="19">
        <v>60</v>
      </c>
      <c r="O33" s="19">
        <v>1</v>
      </c>
      <c r="P33" s="19">
        <v>0</v>
      </c>
      <c r="Q33" s="19">
        <v>0</v>
      </c>
      <c r="R33" s="19">
        <v>0</v>
      </c>
      <c r="S33" s="19">
        <v>1</v>
      </c>
      <c r="T33" s="19">
        <v>3</v>
      </c>
      <c r="U33" s="19">
        <v>58</v>
      </c>
      <c r="V33" s="19">
        <v>6</v>
      </c>
      <c r="W33" s="19">
        <v>1</v>
      </c>
      <c r="X33" s="19">
        <v>0</v>
      </c>
      <c r="Y33" s="19">
        <v>71</v>
      </c>
      <c r="Z33" s="19">
        <v>110</v>
      </c>
      <c r="AA33" s="19">
        <v>32</v>
      </c>
      <c r="AB33" s="19">
        <v>0</v>
      </c>
      <c r="AC33" s="19">
        <v>0</v>
      </c>
      <c r="AD33" s="19">
        <v>1</v>
      </c>
      <c r="AE33" s="19">
        <v>39</v>
      </c>
      <c r="AF33" s="19">
        <v>57</v>
      </c>
      <c r="AG33" s="19">
        <v>1</v>
      </c>
      <c r="AH33" s="19">
        <v>0</v>
      </c>
      <c r="AI33" s="19">
        <v>6</v>
      </c>
      <c r="AJ33" s="19">
        <v>0</v>
      </c>
      <c r="AK33" s="19">
        <v>5</v>
      </c>
      <c r="AL33" s="19">
        <v>6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1</v>
      </c>
      <c r="AT33" s="19">
        <v>0</v>
      </c>
      <c r="AU33" s="19">
        <v>0</v>
      </c>
      <c r="AV33" s="19">
        <v>0</v>
      </c>
      <c r="AW33" s="19">
        <v>0</v>
      </c>
      <c r="AX33" s="19">
        <v>3</v>
      </c>
    </row>
    <row r="34" spans="2:50" ht="20.100000000000001" customHeight="1" thickBot="1" x14ac:dyDescent="0.25">
      <c r="B34" s="4" t="s">
        <v>220</v>
      </c>
      <c r="C34" s="19">
        <v>71</v>
      </c>
      <c r="D34" s="19">
        <v>0</v>
      </c>
      <c r="E34" s="19">
        <v>1</v>
      </c>
      <c r="F34" s="19">
        <v>0</v>
      </c>
      <c r="G34" s="19">
        <v>72</v>
      </c>
      <c r="H34" s="19">
        <v>79</v>
      </c>
      <c r="I34" s="19">
        <v>40</v>
      </c>
      <c r="J34" s="19">
        <v>0</v>
      </c>
      <c r="K34" s="19">
        <v>0</v>
      </c>
      <c r="L34" s="19">
        <v>0</v>
      </c>
      <c r="M34" s="19">
        <v>40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</v>
      </c>
      <c r="T34" s="19">
        <v>3</v>
      </c>
      <c r="U34" s="19">
        <v>13</v>
      </c>
      <c r="V34" s="19">
        <v>0</v>
      </c>
      <c r="W34" s="19">
        <v>1</v>
      </c>
      <c r="X34" s="19">
        <v>0</v>
      </c>
      <c r="Y34" s="19">
        <v>13</v>
      </c>
      <c r="Z34" s="19">
        <v>48</v>
      </c>
      <c r="AA34" s="19">
        <v>18</v>
      </c>
      <c r="AB34" s="19">
        <v>0</v>
      </c>
      <c r="AC34" s="19">
        <v>0</v>
      </c>
      <c r="AD34" s="19">
        <v>0</v>
      </c>
      <c r="AE34" s="19">
        <v>17</v>
      </c>
      <c r="AF34" s="19">
        <v>28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</row>
    <row r="35" spans="2:50" ht="20.100000000000001" customHeight="1" thickBot="1" x14ac:dyDescent="0.25">
      <c r="B35" s="4" t="s">
        <v>221</v>
      </c>
      <c r="C35" s="19">
        <v>473</v>
      </c>
      <c r="D35" s="19">
        <v>15</v>
      </c>
      <c r="E35" s="19">
        <v>4</v>
      </c>
      <c r="F35" s="19">
        <v>0</v>
      </c>
      <c r="G35" s="19">
        <v>494</v>
      </c>
      <c r="H35" s="19">
        <v>217</v>
      </c>
      <c r="I35" s="19">
        <v>206</v>
      </c>
      <c r="J35" s="19">
        <v>0</v>
      </c>
      <c r="K35" s="19">
        <v>0</v>
      </c>
      <c r="L35" s="19">
        <v>0</v>
      </c>
      <c r="M35" s="19">
        <v>206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2</v>
      </c>
      <c r="T35" s="19">
        <v>2</v>
      </c>
      <c r="U35" s="19">
        <v>173</v>
      </c>
      <c r="V35" s="19">
        <v>15</v>
      </c>
      <c r="W35" s="19">
        <v>4</v>
      </c>
      <c r="X35" s="19">
        <v>0</v>
      </c>
      <c r="Y35" s="19">
        <v>210</v>
      </c>
      <c r="Z35" s="19">
        <v>157</v>
      </c>
      <c r="AA35" s="19">
        <v>78</v>
      </c>
      <c r="AB35" s="19">
        <v>0</v>
      </c>
      <c r="AC35" s="19">
        <v>0</v>
      </c>
      <c r="AD35" s="19">
        <v>0</v>
      </c>
      <c r="AE35" s="19">
        <v>66</v>
      </c>
      <c r="AF35" s="19">
        <v>47</v>
      </c>
      <c r="AG35" s="19">
        <v>16</v>
      </c>
      <c r="AH35" s="19">
        <v>0</v>
      </c>
      <c r="AI35" s="19">
        <v>0</v>
      </c>
      <c r="AJ35" s="19">
        <v>0</v>
      </c>
      <c r="AK35" s="19">
        <v>10</v>
      </c>
      <c r="AL35" s="19">
        <v>10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1</v>
      </c>
    </row>
    <row r="36" spans="2:50" ht="20.100000000000001" customHeight="1" thickBot="1" x14ac:dyDescent="0.25">
      <c r="B36" s="4" t="s">
        <v>222</v>
      </c>
      <c r="C36" s="19">
        <v>103</v>
      </c>
      <c r="D36" s="19">
        <v>20</v>
      </c>
      <c r="E36" s="19">
        <v>3</v>
      </c>
      <c r="F36" s="19">
        <v>2</v>
      </c>
      <c r="G36" s="19">
        <v>126</v>
      </c>
      <c r="H36" s="19">
        <v>276</v>
      </c>
      <c r="I36" s="19">
        <v>10</v>
      </c>
      <c r="J36" s="19">
        <v>4</v>
      </c>
      <c r="K36" s="19">
        <v>0</v>
      </c>
      <c r="L36" s="19">
        <v>1</v>
      </c>
      <c r="M36" s="19">
        <v>14</v>
      </c>
      <c r="N36" s="19">
        <v>3</v>
      </c>
      <c r="O36" s="19">
        <v>1</v>
      </c>
      <c r="P36" s="19">
        <v>0</v>
      </c>
      <c r="Q36" s="19">
        <v>0</v>
      </c>
      <c r="R36" s="19">
        <v>0</v>
      </c>
      <c r="S36" s="19">
        <v>1</v>
      </c>
      <c r="T36" s="19">
        <v>2</v>
      </c>
      <c r="U36" s="19">
        <v>63</v>
      </c>
      <c r="V36" s="19">
        <v>16</v>
      </c>
      <c r="W36" s="19">
        <v>3</v>
      </c>
      <c r="X36" s="19">
        <v>1</v>
      </c>
      <c r="Y36" s="19">
        <v>71</v>
      </c>
      <c r="Z36" s="19">
        <v>227</v>
      </c>
      <c r="AA36" s="19">
        <v>27</v>
      </c>
      <c r="AB36" s="19">
        <v>0</v>
      </c>
      <c r="AC36" s="19">
        <v>0</v>
      </c>
      <c r="AD36" s="19">
        <v>0</v>
      </c>
      <c r="AE36" s="19">
        <v>37</v>
      </c>
      <c r="AF36" s="19">
        <v>39</v>
      </c>
      <c r="AG36" s="19">
        <v>2</v>
      </c>
      <c r="AH36" s="19">
        <v>0</v>
      </c>
      <c r="AI36" s="19">
        <v>0</v>
      </c>
      <c r="AJ36" s="19">
        <v>0</v>
      </c>
      <c r="AK36" s="19">
        <v>3</v>
      </c>
      <c r="AL36" s="19">
        <v>5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</row>
    <row r="37" spans="2:50" ht="20.100000000000001" customHeight="1" thickBot="1" x14ac:dyDescent="0.25">
      <c r="B37" s="4" t="s">
        <v>223</v>
      </c>
      <c r="C37" s="19">
        <v>446</v>
      </c>
      <c r="D37" s="19">
        <v>34</v>
      </c>
      <c r="E37" s="19">
        <v>6</v>
      </c>
      <c r="F37" s="19">
        <v>1</v>
      </c>
      <c r="G37" s="19">
        <v>514</v>
      </c>
      <c r="H37" s="19">
        <v>606</v>
      </c>
      <c r="I37" s="19">
        <v>111</v>
      </c>
      <c r="J37" s="19">
        <v>15</v>
      </c>
      <c r="K37" s="19">
        <v>0</v>
      </c>
      <c r="L37" s="19">
        <v>0</v>
      </c>
      <c r="M37" s="19">
        <v>133</v>
      </c>
      <c r="N37" s="19">
        <v>3</v>
      </c>
      <c r="O37" s="19">
        <v>6</v>
      </c>
      <c r="P37" s="19">
        <v>0</v>
      </c>
      <c r="Q37" s="19">
        <v>0</v>
      </c>
      <c r="R37" s="19">
        <v>0</v>
      </c>
      <c r="S37" s="19">
        <v>2</v>
      </c>
      <c r="T37" s="19">
        <v>10</v>
      </c>
      <c r="U37" s="19">
        <v>201</v>
      </c>
      <c r="V37" s="19">
        <v>19</v>
      </c>
      <c r="W37" s="19">
        <v>6</v>
      </c>
      <c r="X37" s="19">
        <v>1</v>
      </c>
      <c r="Y37" s="19">
        <v>273</v>
      </c>
      <c r="Z37" s="19">
        <v>489</v>
      </c>
      <c r="AA37" s="19">
        <v>120</v>
      </c>
      <c r="AB37" s="19">
        <v>0</v>
      </c>
      <c r="AC37" s="19">
        <v>0</v>
      </c>
      <c r="AD37" s="19">
        <v>0</v>
      </c>
      <c r="AE37" s="19">
        <v>97</v>
      </c>
      <c r="AF37" s="19">
        <v>97</v>
      </c>
      <c r="AG37" s="19">
        <v>8</v>
      </c>
      <c r="AH37" s="19">
        <v>0</v>
      </c>
      <c r="AI37" s="19">
        <v>0</v>
      </c>
      <c r="AJ37" s="19">
        <v>0</v>
      </c>
      <c r="AK37" s="19">
        <v>9</v>
      </c>
      <c r="AL37" s="19">
        <v>5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2</v>
      </c>
    </row>
    <row r="38" spans="2:50" ht="20.100000000000001" customHeight="1" thickBot="1" x14ac:dyDescent="0.25">
      <c r="B38" s="4" t="s">
        <v>224</v>
      </c>
      <c r="C38" s="19">
        <v>528</v>
      </c>
      <c r="D38" s="19">
        <v>52</v>
      </c>
      <c r="E38" s="19">
        <v>18</v>
      </c>
      <c r="F38" s="19">
        <v>4</v>
      </c>
      <c r="G38" s="19">
        <v>655</v>
      </c>
      <c r="H38" s="19">
        <v>605</v>
      </c>
      <c r="I38" s="19">
        <v>191</v>
      </c>
      <c r="J38" s="19">
        <v>38</v>
      </c>
      <c r="K38" s="19">
        <v>0</v>
      </c>
      <c r="L38" s="19">
        <v>1</v>
      </c>
      <c r="M38" s="19">
        <v>235</v>
      </c>
      <c r="N38" s="19">
        <v>9</v>
      </c>
      <c r="O38" s="19">
        <v>1</v>
      </c>
      <c r="P38" s="19">
        <v>0</v>
      </c>
      <c r="Q38" s="19">
        <v>0</v>
      </c>
      <c r="R38" s="19">
        <v>0</v>
      </c>
      <c r="S38" s="19">
        <v>2</v>
      </c>
      <c r="T38" s="19">
        <v>1</v>
      </c>
      <c r="U38" s="19">
        <v>240</v>
      </c>
      <c r="V38" s="19">
        <v>14</v>
      </c>
      <c r="W38" s="19">
        <v>18</v>
      </c>
      <c r="X38" s="19">
        <v>2</v>
      </c>
      <c r="Y38" s="19">
        <v>322</v>
      </c>
      <c r="Z38" s="19">
        <v>404</v>
      </c>
      <c r="AA38" s="19">
        <v>81</v>
      </c>
      <c r="AB38" s="19">
        <v>0</v>
      </c>
      <c r="AC38" s="19">
        <v>0</v>
      </c>
      <c r="AD38" s="19">
        <v>1</v>
      </c>
      <c r="AE38" s="19">
        <v>81</v>
      </c>
      <c r="AF38" s="19">
        <v>170</v>
      </c>
      <c r="AG38" s="19">
        <v>14</v>
      </c>
      <c r="AH38" s="19">
        <v>0</v>
      </c>
      <c r="AI38" s="19">
        <v>0</v>
      </c>
      <c r="AJ38" s="19">
        <v>0</v>
      </c>
      <c r="AK38" s="19">
        <v>15</v>
      </c>
      <c r="AL38" s="19">
        <v>19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1</v>
      </c>
      <c r="AT38" s="19">
        <v>0</v>
      </c>
      <c r="AU38" s="19">
        <v>0</v>
      </c>
      <c r="AV38" s="19">
        <v>0</v>
      </c>
      <c r="AW38" s="19">
        <v>0</v>
      </c>
      <c r="AX38" s="19">
        <v>2</v>
      </c>
    </row>
    <row r="39" spans="2:50" ht="20.100000000000001" customHeight="1" thickBot="1" x14ac:dyDescent="0.25">
      <c r="B39" s="4" t="s">
        <v>225</v>
      </c>
      <c r="C39" s="19">
        <v>179</v>
      </c>
      <c r="D39" s="19">
        <v>17</v>
      </c>
      <c r="E39" s="19">
        <v>14</v>
      </c>
      <c r="F39" s="19">
        <v>0</v>
      </c>
      <c r="G39" s="19">
        <v>212</v>
      </c>
      <c r="H39" s="19">
        <v>750</v>
      </c>
      <c r="I39" s="19">
        <v>36</v>
      </c>
      <c r="J39" s="19">
        <v>1</v>
      </c>
      <c r="K39" s="19">
        <v>1</v>
      </c>
      <c r="L39" s="19">
        <v>0</v>
      </c>
      <c r="M39" s="19">
        <v>45</v>
      </c>
      <c r="N39" s="19">
        <v>4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2</v>
      </c>
      <c r="U39" s="19">
        <v>93</v>
      </c>
      <c r="V39" s="19">
        <v>15</v>
      </c>
      <c r="W39" s="19">
        <v>13</v>
      </c>
      <c r="X39" s="19">
        <v>0</v>
      </c>
      <c r="Y39" s="19">
        <v>92</v>
      </c>
      <c r="Z39" s="19">
        <v>505</v>
      </c>
      <c r="AA39" s="19">
        <v>43</v>
      </c>
      <c r="AB39" s="19">
        <v>0</v>
      </c>
      <c r="AC39" s="19">
        <v>0</v>
      </c>
      <c r="AD39" s="19">
        <v>0</v>
      </c>
      <c r="AE39" s="19">
        <v>61</v>
      </c>
      <c r="AF39" s="19">
        <v>234</v>
      </c>
      <c r="AG39" s="19">
        <v>6</v>
      </c>
      <c r="AH39" s="19">
        <v>1</v>
      </c>
      <c r="AI39" s="19">
        <v>0</v>
      </c>
      <c r="AJ39" s="19">
        <v>0</v>
      </c>
      <c r="AK39" s="19">
        <v>14</v>
      </c>
      <c r="AL39" s="19">
        <v>4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1</v>
      </c>
      <c r="AT39" s="19">
        <v>0</v>
      </c>
      <c r="AU39" s="19">
        <v>0</v>
      </c>
      <c r="AV39" s="19">
        <v>0</v>
      </c>
      <c r="AW39" s="19">
        <v>0</v>
      </c>
      <c r="AX39" s="19">
        <v>1</v>
      </c>
    </row>
    <row r="40" spans="2:50" ht="20.100000000000001" customHeight="1" thickBot="1" x14ac:dyDescent="0.25">
      <c r="B40" s="4" t="s">
        <v>226</v>
      </c>
      <c r="C40" s="19">
        <v>183</v>
      </c>
      <c r="D40" s="19">
        <v>17</v>
      </c>
      <c r="E40" s="19">
        <v>3</v>
      </c>
      <c r="F40" s="19">
        <v>0</v>
      </c>
      <c r="G40" s="19">
        <v>228</v>
      </c>
      <c r="H40" s="19">
        <v>377</v>
      </c>
      <c r="I40" s="19">
        <v>77</v>
      </c>
      <c r="J40" s="19">
        <v>5</v>
      </c>
      <c r="K40" s="19">
        <v>0</v>
      </c>
      <c r="L40" s="19">
        <v>0</v>
      </c>
      <c r="M40" s="19">
        <v>87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</v>
      </c>
      <c r="T40" s="19">
        <v>0</v>
      </c>
      <c r="U40" s="19">
        <v>76</v>
      </c>
      <c r="V40" s="19">
        <v>12</v>
      </c>
      <c r="W40" s="19">
        <v>3</v>
      </c>
      <c r="X40" s="19">
        <v>0</v>
      </c>
      <c r="Y40" s="19">
        <v>101</v>
      </c>
      <c r="Z40" s="19">
        <v>305</v>
      </c>
      <c r="AA40" s="19">
        <v>28</v>
      </c>
      <c r="AB40" s="19">
        <v>0</v>
      </c>
      <c r="AC40" s="19">
        <v>0</v>
      </c>
      <c r="AD40" s="19">
        <v>0</v>
      </c>
      <c r="AE40" s="19">
        <v>34</v>
      </c>
      <c r="AF40" s="19">
        <v>69</v>
      </c>
      <c r="AG40" s="19">
        <v>2</v>
      </c>
      <c r="AH40" s="19">
        <v>0</v>
      </c>
      <c r="AI40" s="19">
        <v>0</v>
      </c>
      <c r="AJ40" s="19">
        <v>0</v>
      </c>
      <c r="AK40" s="19">
        <v>4</v>
      </c>
      <c r="AL40" s="19">
        <v>1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1</v>
      </c>
      <c r="AX40" s="19">
        <v>2</v>
      </c>
    </row>
    <row r="41" spans="2:50" ht="20.100000000000001" customHeight="1" thickBot="1" x14ac:dyDescent="0.25">
      <c r="B41" s="4" t="s">
        <v>227</v>
      </c>
      <c r="C41" s="19">
        <v>644</v>
      </c>
      <c r="D41" s="19">
        <v>165</v>
      </c>
      <c r="E41" s="19">
        <v>105</v>
      </c>
      <c r="F41" s="19">
        <v>15</v>
      </c>
      <c r="G41" s="19">
        <v>911</v>
      </c>
      <c r="H41" s="19">
        <v>1877</v>
      </c>
      <c r="I41" s="19">
        <v>242</v>
      </c>
      <c r="J41" s="19">
        <v>65</v>
      </c>
      <c r="K41" s="19">
        <v>5</v>
      </c>
      <c r="L41" s="19">
        <v>8</v>
      </c>
      <c r="M41" s="19">
        <v>315</v>
      </c>
      <c r="N41" s="19">
        <v>13</v>
      </c>
      <c r="O41" s="19">
        <v>1</v>
      </c>
      <c r="P41" s="19">
        <v>0</v>
      </c>
      <c r="Q41" s="19">
        <v>0</v>
      </c>
      <c r="R41" s="19">
        <v>0</v>
      </c>
      <c r="S41" s="19">
        <v>0</v>
      </c>
      <c r="T41" s="19">
        <v>2</v>
      </c>
      <c r="U41" s="19">
        <v>256</v>
      </c>
      <c r="V41" s="19">
        <v>99</v>
      </c>
      <c r="W41" s="19">
        <v>100</v>
      </c>
      <c r="X41" s="19">
        <v>7</v>
      </c>
      <c r="Y41" s="19">
        <v>399</v>
      </c>
      <c r="Z41" s="19">
        <v>1318</v>
      </c>
      <c r="AA41" s="19">
        <v>114</v>
      </c>
      <c r="AB41" s="19">
        <v>0</v>
      </c>
      <c r="AC41" s="19">
        <v>0</v>
      </c>
      <c r="AD41" s="19">
        <v>0</v>
      </c>
      <c r="AE41" s="19">
        <v>163</v>
      </c>
      <c r="AF41" s="19">
        <v>501</v>
      </c>
      <c r="AG41" s="19">
        <v>31</v>
      </c>
      <c r="AH41" s="19">
        <v>1</v>
      </c>
      <c r="AI41" s="19">
        <v>0</v>
      </c>
      <c r="AJ41" s="19">
        <v>0</v>
      </c>
      <c r="AK41" s="19">
        <v>34</v>
      </c>
      <c r="AL41" s="19">
        <v>42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1</v>
      </c>
    </row>
    <row r="42" spans="2:50" ht="20.100000000000001" customHeight="1" thickBot="1" x14ac:dyDescent="0.25">
      <c r="B42" s="4" t="s">
        <v>228</v>
      </c>
      <c r="C42" s="19">
        <v>5612</v>
      </c>
      <c r="D42" s="19">
        <v>334</v>
      </c>
      <c r="E42" s="19">
        <v>345</v>
      </c>
      <c r="F42" s="19">
        <v>41</v>
      </c>
      <c r="G42" s="19">
        <v>6067</v>
      </c>
      <c r="H42" s="19">
        <v>8938</v>
      </c>
      <c r="I42" s="19">
        <v>1624</v>
      </c>
      <c r="J42" s="19">
        <v>151</v>
      </c>
      <c r="K42" s="19">
        <v>16</v>
      </c>
      <c r="L42" s="19">
        <v>0</v>
      </c>
      <c r="M42" s="19">
        <v>1751</v>
      </c>
      <c r="N42" s="19">
        <v>52</v>
      </c>
      <c r="O42" s="19">
        <v>63</v>
      </c>
      <c r="P42" s="19">
        <v>0</v>
      </c>
      <c r="Q42" s="19">
        <v>0</v>
      </c>
      <c r="R42" s="19">
        <v>0</v>
      </c>
      <c r="S42" s="19">
        <v>63</v>
      </c>
      <c r="T42" s="19">
        <v>162</v>
      </c>
      <c r="U42" s="19">
        <v>2403</v>
      </c>
      <c r="V42" s="19">
        <v>183</v>
      </c>
      <c r="W42" s="19">
        <v>329</v>
      </c>
      <c r="X42" s="19">
        <v>24</v>
      </c>
      <c r="Y42" s="19">
        <v>2906</v>
      </c>
      <c r="Z42" s="19">
        <v>6106</v>
      </c>
      <c r="AA42" s="19">
        <v>1389</v>
      </c>
      <c r="AB42" s="19">
        <v>0</v>
      </c>
      <c r="AC42" s="19">
        <v>0</v>
      </c>
      <c r="AD42" s="19">
        <v>17</v>
      </c>
      <c r="AE42" s="19">
        <v>1238</v>
      </c>
      <c r="AF42" s="19">
        <v>2392</v>
      </c>
      <c r="AG42" s="19">
        <v>125</v>
      </c>
      <c r="AH42" s="19">
        <v>0</v>
      </c>
      <c r="AI42" s="19">
        <v>0</v>
      </c>
      <c r="AJ42" s="19">
        <v>0</v>
      </c>
      <c r="AK42" s="19">
        <v>106</v>
      </c>
      <c r="AL42" s="19">
        <v>181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8</v>
      </c>
      <c r="AT42" s="19">
        <v>0</v>
      </c>
      <c r="AU42" s="19">
        <v>0</v>
      </c>
      <c r="AV42" s="19">
        <v>0</v>
      </c>
      <c r="AW42" s="19">
        <v>3</v>
      </c>
      <c r="AX42" s="19">
        <v>45</v>
      </c>
    </row>
    <row r="43" spans="2:50" ht="20.100000000000001" customHeight="1" thickBot="1" x14ac:dyDescent="0.25">
      <c r="B43" s="4" t="s">
        <v>229</v>
      </c>
      <c r="C43" s="19">
        <v>925</v>
      </c>
      <c r="D43" s="19">
        <v>58</v>
      </c>
      <c r="E43" s="19">
        <v>5</v>
      </c>
      <c r="F43" s="19">
        <v>63</v>
      </c>
      <c r="G43" s="19">
        <v>1115</v>
      </c>
      <c r="H43" s="19">
        <v>1278</v>
      </c>
      <c r="I43" s="19">
        <v>284</v>
      </c>
      <c r="J43" s="19">
        <v>55</v>
      </c>
      <c r="K43" s="19">
        <v>3</v>
      </c>
      <c r="L43" s="19">
        <v>14</v>
      </c>
      <c r="M43" s="19">
        <v>361</v>
      </c>
      <c r="N43" s="19">
        <v>18</v>
      </c>
      <c r="O43" s="19">
        <v>3</v>
      </c>
      <c r="P43" s="19">
        <v>0</v>
      </c>
      <c r="Q43" s="19">
        <v>0</v>
      </c>
      <c r="R43" s="19">
        <v>0</v>
      </c>
      <c r="S43" s="19">
        <v>5</v>
      </c>
      <c r="T43" s="19">
        <v>10</v>
      </c>
      <c r="U43" s="19">
        <v>447</v>
      </c>
      <c r="V43" s="19">
        <v>2</v>
      </c>
      <c r="W43" s="19">
        <v>2</v>
      </c>
      <c r="X43" s="19">
        <v>28</v>
      </c>
      <c r="Y43" s="19">
        <v>542</v>
      </c>
      <c r="Z43" s="19">
        <v>891</v>
      </c>
      <c r="AA43" s="19">
        <v>162</v>
      </c>
      <c r="AB43" s="19">
        <v>0</v>
      </c>
      <c r="AC43" s="19">
        <v>0</v>
      </c>
      <c r="AD43" s="19">
        <v>21</v>
      </c>
      <c r="AE43" s="19">
        <v>175</v>
      </c>
      <c r="AF43" s="19">
        <v>331</v>
      </c>
      <c r="AG43" s="19">
        <v>27</v>
      </c>
      <c r="AH43" s="19">
        <v>1</v>
      </c>
      <c r="AI43" s="19">
        <v>0</v>
      </c>
      <c r="AJ43" s="19">
        <v>0</v>
      </c>
      <c r="AK43" s="19">
        <v>31</v>
      </c>
      <c r="AL43" s="19">
        <v>26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2</v>
      </c>
      <c r="AT43" s="19">
        <v>0</v>
      </c>
      <c r="AU43" s="19">
        <v>0</v>
      </c>
      <c r="AV43" s="19">
        <v>0</v>
      </c>
      <c r="AW43" s="19">
        <v>1</v>
      </c>
      <c r="AX43" s="19">
        <v>2</v>
      </c>
    </row>
    <row r="44" spans="2:50" ht="20.100000000000001" customHeight="1" thickBot="1" x14ac:dyDescent="0.25">
      <c r="B44" s="4" t="s">
        <v>230</v>
      </c>
      <c r="C44" s="19">
        <v>585</v>
      </c>
      <c r="D44" s="19">
        <v>40</v>
      </c>
      <c r="E44" s="19">
        <v>9</v>
      </c>
      <c r="F44" s="19">
        <v>2</v>
      </c>
      <c r="G44" s="19">
        <v>720</v>
      </c>
      <c r="H44" s="19">
        <v>603</v>
      </c>
      <c r="I44" s="19">
        <v>182</v>
      </c>
      <c r="J44" s="19">
        <v>37</v>
      </c>
      <c r="K44" s="19">
        <v>0</v>
      </c>
      <c r="L44" s="19">
        <v>0</v>
      </c>
      <c r="M44" s="19">
        <v>224</v>
      </c>
      <c r="N44" s="19">
        <v>3</v>
      </c>
      <c r="O44" s="19">
        <v>4</v>
      </c>
      <c r="P44" s="19">
        <v>0</v>
      </c>
      <c r="Q44" s="19">
        <v>0</v>
      </c>
      <c r="R44" s="19">
        <v>0</v>
      </c>
      <c r="S44" s="19">
        <v>2</v>
      </c>
      <c r="T44" s="19">
        <v>7</v>
      </c>
      <c r="U44" s="19">
        <v>268</v>
      </c>
      <c r="V44" s="19">
        <v>3</v>
      </c>
      <c r="W44" s="19">
        <v>9</v>
      </c>
      <c r="X44" s="19">
        <v>2</v>
      </c>
      <c r="Y44" s="19">
        <v>363</v>
      </c>
      <c r="Z44" s="19">
        <v>388</v>
      </c>
      <c r="AA44" s="19">
        <v>111</v>
      </c>
      <c r="AB44" s="19">
        <v>0</v>
      </c>
      <c r="AC44" s="19">
        <v>0</v>
      </c>
      <c r="AD44" s="19">
        <v>0</v>
      </c>
      <c r="AE44" s="19">
        <v>113</v>
      </c>
      <c r="AF44" s="19">
        <v>199</v>
      </c>
      <c r="AG44" s="19">
        <v>20</v>
      </c>
      <c r="AH44" s="19">
        <v>0</v>
      </c>
      <c r="AI44" s="19">
        <v>0</v>
      </c>
      <c r="AJ44" s="19">
        <v>0</v>
      </c>
      <c r="AK44" s="19">
        <v>18</v>
      </c>
      <c r="AL44" s="19">
        <v>4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2</v>
      </c>
    </row>
    <row r="45" spans="2:50" ht="20.100000000000001" customHeight="1" thickBot="1" x14ac:dyDescent="0.25">
      <c r="B45" s="4" t="s">
        <v>231</v>
      </c>
      <c r="C45" s="19">
        <v>769</v>
      </c>
      <c r="D45" s="19">
        <v>117</v>
      </c>
      <c r="E45" s="19">
        <v>21</v>
      </c>
      <c r="F45" s="19">
        <v>13</v>
      </c>
      <c r="G45" s="19">
        <v>957</v>
      </c>
      <c r="H45" s="19">
        <v>1125</v>
      </c>
      <c r="I45" s="19">
        <v>285</v>
      </c>
      <c r="J45" s="19">
        <v>61</v>
      </c>
      <c r="K45" s="19">
        <v>1</v>
      </c>
      <c r="L45" s="19">
        <v>1</v>
      </c>
      <c r="M45" s="19">
        <v>348</v>
      </c>
      <c r="N45" s="19">
        <v>8</v>
      </c>
      <c r="O45" s="19">
        <v>9</v>
      </c>
      <c r="P45" s="19">
        <v>0</v>
      </c>
      <c r="Q45" s="19">
        <v>0</v>
      </c>
      <c r="R45" s="19">
        <v>2</v>
      </c>
      <c r="S45" s="19">
        <v>15</v>
      </c>
      <c r="T45" s="19">
        <v>24</v>
      </c>
      <c r="U45" s="19">
        <v>278</v>
      </c>
      <c r="V45" s="19">
        <v>56</v>
      </c>
      <c r="W45" s="19">
        <v>20</v>
      </c>
      <c r="X45" s="19">
        <v>9</v>
      </c>
      <c r="Y45" s="19">
        <v>401</v>
      </c>
      <c r="Z45" s="19">
        <v>771</v>
      </c>
      <c r="AA45" s="19">
        <v>183</v>
      </c>
      <c r="AB45" s="19">
        <v>0</v>
      </c>
      <c r="AC45" s="19">
        <v>0</v>
      </c>
      <c r="AD45" s="19">
        <v>0</v>
      </c>
      <c r="AE45" s="19">
        <v>174</v>
      </c>
      <c r="AF45" s="19">
        <v>302</v>
      </c>
      <c r="AG45" s="19">
        <v>11</v>
      </c>
      <c r="AH45" s="19">
        <v>0</v>
      </c>
      <c r="AI45" s="19">
        <v>0</v>
      </c>
      <c r="AJ45" s="19">
        <v>0</v>
      </c>
      <c r="AK45" s="19">
        <v>13</v>
      </c>
      <c r="AL45" s="19">
        <v>7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3</v>
      </c>
      <c r="AT45" s="19">
        <v>0</v>
      </c>
      <c r="AU45" s="19">
        <v>0</v>
      </c>
      <c r="AV45" s="19">
        <v>1</v>
      </c>
      <c r="AW45" s="19">
        <v>6</v>
      </c>
      <c r="AX45" s="19">
        <v>13</v>
      </c>
    </row>
    <row r="46" spans="2:50" ht="20.100000000000001" customHeight="1" thickBot="1" x14ac:dyDescent="0.25">
      <c r="B46" s="4" t="s">
        <v>232</v>
      </c>
      <c r="C46" s="19">
        <v>2801</v>
      </c>
      <c r="D46" s="19">
        <v>209</v>
      </c>
      <c r="E46" s="19">
        <v>78</v>
      </c>
      <c r="F46" s="19">
        <v>0</v>
      </c>
      <c r="G46" s="19">
        <v>3291</v>
      </c>
      <c r="H46" s="19">
        <v>1736</v>
      </c>
      <c r="I46" s="19">
        <v>832</v>
      </c>
      <c r="J46" s="19">
        <v>126</v>
      </c>
      <c r="K46" s="19">
        <v>13</v>
      </c>
      <c r="L46" s="19">
        <v>0</v>
      </c>
      <c r="M46" s="19">
        <v>988</v>
      </c>
      <c r="N46" s="19">
        <v>6</v>
      </c>
      <c r="O46" s="19">
        <v>7</v>
      </c>
      <c r="P46" s="19">
        <v>0</v>
      </c>
      <c r="Q46" s="19">
        <v>0</v>
      </c>
      <c r="R46" s="19">
        <v>0</v>
      </c>
      <c r="S46" s="19">
        <v>7</v>
      </c>
      <c r="T46" s="19">
        <v>11</v>
      </c>
      <c r="U46" s="19">
        <v>1385</v>
      </c>
      <c r="V46" s="19">
        <v>83</v>
      </c>
      <c r="W46" s="19">
        <v>65</v>
      </c>
      <c r="X46" s="19">
        <v>0</v>
      </c>
      <c r="Y46" s="19">
        <v>1652</v>
      </c>
      <c r="Z46" s="19">
        <v>1146</v>
      </c>
      <c r="AA46" s="19">
        <v>495</v>
      </c>
      <c r="AB46" s="19">
        <v>0</v>
      </c>
      <c r="AC46" s="19">
        <v>0</v>
      </c>
      <c r="AD46" s="19">
        <v>0</v>
      </c>
      <c r="AE46" s="19">
        <v>559</v>
      </c>
      <c r="AF46" s="19">
        <v>512</v>
      </c>
      <c r="AG46" s="19">
        <v>80</v>
      </c>
      <c r="AH46" s="19">
        <v>0</v>
      </c>
      <c r="AI46" s="19">
        <v>0</v>
      </c>
      <c r="AJ46" s="19">
        <v>0</v>
      </c>
      <c r="AK46" s="19">
        <v>85</v>
      </c>
      <c r="AL46" s="19">
        <v>56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2</v>
      </c>
      <c r="AT46" s="19">
        <v>0</v>
      </c>
      <c r="AU46" s="19">
        <v>0</v>
      </c>
      <c r="AV46" s="19">
        <v>0</v>
      </c>
      <c r="AW46" s="19">
        <v>0</v>
      </c>
      <c r="AX46" s="19">
        <v>5</v>
      </c>
    </row>
    <row r="47" spans="2:50" ht="20.100000000000001" customHeight="1" thickBot="1" x14ac:dyDescent="0.25">
      <c r="B47" s="4" t="s">
        <v>233</v>
      </c>
      <c r="C47" s="19">
        <v>833</v>
      </c>
      <c r="D47" s="19">
        <v>61</v>
      </c>
      <c r="E47" s="19">
        <v>0</v>
      </c>
      <c r="F47" s="19">
        <v>0</v>
      </c>
      <c r="G47" s="19">
        <v>841</v>
      </c>
      <c r="H47" s="19">
        <v>986</v>
      </c>
      <c r="I47" s="19">
        <v>265</v>
      </c>
      <c r="J47" s="19">
        <v>47</v>
      </c>
      <c r="K47" s="19">
        <v>0</v>
      </c>
      <c r="L47" s="19">
        <v>0</v>
      </c>
      <c r="M47" s="19">
        <v>311</v>
      </c>
      <c r="N47" s="19">
        <v>5</v>
      </c>
      <c r="O47" s="19">
        <v>1</v>
      </c>
      <c r="P47" s="19">
        <v>0</v>
      </c>
      <c r="Q47" s="19">
        <v>0</v>
      </c>
      <c r="R47" s="19">
        <v>0</v>
      </c>
      <c r="S47" s="19">
        <v>0</v>
      </c>
      <c r="T47" s="19">
        <v>12</v>
      </c>
      <c r="U47" s="19">
        <v>425</v>
      </c>
      <c r="V47" s="19">
        <v>14</v>
      </c>
      <c r="W47" s="19">
        <v>0</v>
      </c>
      <c r="X47" s="19">
        <v>0</v>
      </c>
      <c r="Y47" s="19">
        <v>388</v>
      </c>
      <c r="Z47" s="19">
        <v>733</v>
      </c>
      <c r="AA47" s="19">
        <v>122</v>
      </c>
      <c r="AB47" s="19">
        <v>0</v>
      </c>
      <c r="AC47" s="19">
        <v>0</v>
      </c>
      <c r="AD47" s="19">
        <v>0</v>
      </c>
      <c r="AE47" s="19">
        <v>123</v>
      </c>
      <c r="AF47" s="19">
        <v>220</v>
      </c>
      <c r="AG47" s="19">
        <v>19</v>
      </c>
      <c r="AH47" s="19">
        <v>0</v>
      </c>
      <c r="AI47" s="19">
        <v>0</v>
      </c>
      <c r="AJ47" s="19">
        <v>0</v>
      </c>
      <c r="AK47" s="19">
        <v>19</v>
      </c>
      <c r="AL47" s="19">
        <v>7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1</v>
      </c>
      <c r="AT47" s="19">
        <v>0</v>
      </c>
      <c r="AU47" s="19">
        <v>0</v>
      </c>
      <c r="AV47" s="19">
        <v>0</v>
      </c>
      <c r="AW47" s="19">
        <v>0</v>
      </c>
      <c r="AX47" s="19">
        <v>9</v>
      </c>
    </row>
    <row r="48" spans="2:50" ht="20.100000000000001" customHeight="1" thickBot="1" x14ac:dyDescent="0.25">
      <c r="B48" s="4" t="s">
        <v>234</v>
      </c>
      <c r="C48" s="19">
        <v>4122</v>
      </c>
      <c r="D48" s="19">
        <v>170</v>
      </c>
      <c r="E48" s="19">
        <v>288</v>
      </c>
      <c r="F48" s="19">
        <v>7</v>
      </c>
      <c r="G48" s="19">
        <v>4659</v>
      </c>
      <c r="H48" s="19">
        <v>3537</v>
      </c>
      <c r="I48" s="19">
        <v>861</v>
      </c>
      <c r="J48" s="19">
        <v>96</v>
      </c>
      <c r="K48" s="19">
        <v>9</v>
      </c>
      <c r="L48" s="19">
        <v>0</v>
      </c>
      <c r="M48" s="19">
        <v>968</v>
      </c>
      <c r="N48" s="19">
        <v>28</v>
      </c>
      <c r="O48" s="19">
        <v>9</v>
      </c>
      <c r="P48" s="19">
        <v>0</v>
      </c>
      <c r="Q48" s="19">
        <v>0</v>
      </c>
      <c r="R48" s="19">
        <v>1</v>
      </c>
      <c r="S48" s="19">
        <v>11</v>
      </c>
      <c r="T48" s="19">
        <v>44</v>
      </c>
      <c r="U48" s="19">
        <v>2452</v>
      </c>
      <c r="V48" s="19">
        <v>74</v>
      </c>
      <c r="W48" s="19">
        <v>279</v>
      </c>
      <c r="X48" s="19">
        <v>0</v>
      </c>
      <c r="Y48" s="19">
        <v>2928</v>
      </c>
      <c r="Z48" s="19">
        <v>2057</v>
      </c>
      <c r="AA48" s="19">
        <v>589</v>
      </c>
      <c r="AB48" s="19">
        <v>0</v>
      </c>
      <c r="AC48" s="19">
        <v>0</v>
      </c>
      <c r="AD48" s="19">
        <v>6</v>
      </c>
      <c r="AE48" s="19">
        <v>539</v>
      </c>
      <c r="AF48" s="19">
        <v>1262</v>
      </c>
      <c r="AG48" s="19">
        <v>208</v>
      </c>
      <c r="AH48" s="19">
        <v>0</v>
      </c>
      <c r="AI48" s="19">
        <v>0</v>
      </c>
      <c r="AJ48" s="19">
        <v>0</v>
      </c>
      <c r="AK48" s="19">
        <v>209</v>
      </c>
      <c r="AL48" s="19">
        <v>133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3</v>
      </c>
      <c r="AT48" s="19">
        <v>0</v>
      </c>
      <c r="AU48" s="19">
        <v>0</v>
      </c>
      <c r="AV48" s="19">
        <v>0</v>
      </c>
      <c r="AW48" s="19">
        <v>4</v>
      </c>
      <c r="AX48" s="19">
        <v>13</v>
      </c>
    </row>
    <row r="49" spans="2:50" ht="20.100000000000001" customHeight="1" thickBot="1" x14ac:dyDescent="0.25">
      <c r="B49" s="4" t="s">
        <v>235</v>
      </c>
      <c r="C49" s="19">
        <v>458</v>
      </c>
      <c r="D49" s="19">
        <v>80</v>
      </c>
      <c r="E49" s="19">
        <v>9</v>
      </c>
      <c r="F49" s="19">
        <v>3</v>
      </c>
      <c r="G49" s="19">
        <v>586</v>
      </c>
      <c r="H49" s="19">
        <v>1089</v>
      </c>
      <c r="I49" s="19">
        <v>118</v>
      </c>
      <c r="J49" s="19">
        <v>8</v>
      </c>
      <c r="K49" s="19">
        <v>0</v>
      </c>
      <c r="L49" s="19">
        <v>0</v>
      </c>
      <c r="M49" s="19">
        <v>129</v>
      </c>
      <c r="N49" s="19">
        <v>6</v>
      </c>
      <c r="O49" s="19">
        <v>1</v>
      </c>
      <c r="P49" s="19">
        <v>0</v>
      </c>
      <c r="Q49" s="19">
        <v>0</v>
      </c>
      <c r="R49" s="19">
        <v>0</v>
      </c>
      <c r="S49" s="19">
        <v>3</v>
      </c>
      <c r="T49" s="19">
        <v>4</v>
      </c>
      <c r="U49" s="19">
        <v>266</v>
      </c>
      <c r="V49" s="19">
        <v>72</v>
      </c>
      <c r="W49" s="19">
        <v>9</v>
      </c>
      <c r="X49" s="19">
        <v>3</v>
      </c>
      <c r="Y49" s="19">
        <v>357</v>
      </c>
      <c r="Z49" s="19">
        <v>746</v>
      </c>
      <c r="AA49" s="19">
        <v>60</v>
      </c>
      <c r="AB49" s="19">
        <v>0</v>
      </c>
      <c r="AC49" s="19">
        <v>0</v>
      </c>
      <c r="AD49" s="19">
        <v>0</v>
      </c>
      <c r="AE49" s="19">
        <v>83</v>
      </c>
      <c r="AF49" s="19">
        <v>324</v>
      </c>
      <c r="AG49" s="19">
        <v>13</v>
      </c>
      <c r="AH49" s="19">
        <v>0</v>
      </c>
      <c r="AI49" s="19">
        <v>0</v>
      </c>
      <c r="AJ49" s="19">
        <v>0</v>
      </c>
      <c r="AK49" s="19">
        <v>14</v>
      </c>
      <c r="AL49" s="19">
        <v>9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</row>
    <row r="50" spans="2:50" ht="20.100000000000001" customHeight="1" thickBot="1" x14ac:dyDescent="0.25">
      <c r="B50" s="4" t="s">
        <v>236</v>
      </c>
      <c r="C50" s="19">
        <v>330</v>
      </c>
      <c r="D50" s="19">
        <v>130</v>
      </c>
      <c r="E50" s="19">
        <v>16</v>
      </c>
      <c r="F50" s="19">
        <v>1</v>
      </c>
      <c r="G50" s="19">
        <v>477</v>
      </c>
      <c r="H50" s="19">
        <v>193</v>
      </c>
      <c r="I50" s="19">
        <v>129</v>
      </c>
      <c r="J50" s="19">
        <v>50</v>
      </c>
      <c r="K50" s="19">
        <v>0</v>
      </c>
      <c r="L50" s="19">
        <v>0</v>
      </c>
      <c r="M50" s="19">
        <v>179</v>
      </c>
      <c r="N50" s="19">
        <v>3</v>
      </c>
      <c r="O50" s="19">
        <v>0</v>
      </c>
      <c r="P50" s="19">
        <v>0</v>
      </c>
      <c r="Q50" s="19">
        <v>0</v>
      </c>
      <c r="R50" s="19">
        <v>0</v>
      </c>
      <c r="S50" s="19">
        <v>4</v>
      </c>
      <c r="T50" s="19">
        <v>2</v>
      </c>
      <c r="U50" s="19">
        <v>102</v>
      </c>
      <c r="V50" s="19">
        <v>80</v>
      </c>
      <c r="W50" s="19">
        <v>16</v>
      </c>
      <c r="X50" s="19">
        <v>1</v>
      </c>
      <c r="Y50" s="19">
        <v>209</v>
      </c>
      <c r="Z50" s="19">
        <v>105</v>
      </c>
      <c r="AA50" s="19">
        <v>89</v>
      </c>
      <c r="AB50" s="19">
        <v>0</v>
      </c>
      <c r="AC50" s="19">
        <v>0</v>
      </c>
      <c r="AD50" s="19">
        <v>0</v>
      </c>
      <c r="AE50" s="19">
        <v>75</v>
      </c>
      <c r="AF50" s="19">
        <v>83</v>
      </c>
      <c r="AG50" s="19">
        <v>10</v>
      </c>
      <c r="AH50" s="19">
        <v>0</v>
      </c>
      <c r="AI50" s="19">
        <v>0</v>
      </c>
      <c r="AJ50" s="19">
        <v>0</v>
      </c>
      <c r="AK50" s="19">
        <v>10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</row>
    <row r="51" spans="2:50" ht="20.100000000000001" customHeight="1" thickBot="1" x14ac:dyDescent="0.25">
      <c r="B51" s="4" t="s">
        <v>237</v>
      </c>
      <c r="C51" s="19">
        <v>865</v>
      </c>
      <c r="D51" s="19">
        <v>206</v>
      </c>
      <c r="E51" s="19">
        <v>11</v>
      </c>
      <c r="F51" s="19">
        <v>2</v>
      </c>
      <c r="G51" s="19">
        <v>1077</v>
      </c>
      <c r="H51" s="19">
        <v>3145</v>
      </c>
      <c r="I51" s="19">
        <v>238</v>
      </c>
      <c r="J51" s="19">
        <v>62</v>
      </c>
      <c r="K51" s="19">
        <v>2</v>
      </c>
      <c r="L51" s="19">
        <v>2</v>
      </c>
      <c r="M51" s="19">
        <v>304</v>
      </c>
      <c r="N51" s="19">
        <v>3</v>
      </c>
      <c r="O51" s="19">
        <v>4</v>
      </c>
      <c r="P51" s="19">
        <v>0</v>
      </c>
      <c r="Q51" s="19">
        <v>0</v>
      </c>
      <c r="R51" s="19">
        <v>0</v>
      </c>
      <c r="S51" s="19">
        <v>3</v>
      </c>
      <c r="T51" s="19">
        <v>8</v>
      </c>
      <c r="U51" s="19">
        <v>421</v>
      </c>
      <c r="V51" s="19">
        <v>144</v>
      </c>
      <c r="W51" s="19">
        <v>9</v>
      </c>
      <c r="X51" s="19">
        <v>0</v>
      </c>
      <c r="Y51" s="19">
        <v>566</v>
      </c>
      <c r="Z51" s="19">
        <v>2551</v>
      </c>
      <c r="AA51" s="19">
        <v>167</v>
      </c>
      <c r="AB51" s="19">
        <v>0</v>
      </c>
      <c r="AC51" s="19">
        <v>0</v>
      </c>
      <c r="AD51" s="19">
        <v>0</v>
      </c>
      <c r="AE51" s="19">
        <v>169</v>
      </c>
      <c r="AF51" s="19">
        <v>526</v>
      </c>
      <c r="AG51" s="19">
        <v>33</v>
      </c>
      <c r="AH51" s="19">
        <v>0</v>
      </c>
      <c r="AI51" s="19">
        <v>0</v>
      </c>
      <c r="AJ51" s="19">
        <v>0</v>
      </c>
      <c r="AK51" s="19">
        <v>33</v>
      </c>
      <c r="AL51" s="19">
        <v>44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2</v>
      </c>
      <c r="AT51" s="19">
        <v>0</v>
      </c>
      <c r="AU51" s="19">
        <v>0</v>
      </c>
      <c r="AV51" s="19">
        <v>0</v>
      </c>
      <c r="AW51" s="19">
        <v>2</v>
      </c>
      <c r="AX51" s="19">
        <v>13</v>
      </c>
    </row>
    <row r="52" spans="2:50" ht="20.100000000000001" customHeight="1" thickBot="1" x14ac:dyDescent="0.25">
      <c r="B52" s="4" t="s">
        <v>238</v>
      </c>
      <c r="C52" s="19">
        <v>269</v>
      </c>
      <c r="D52" s="19">
        <v>24</v>
      </c>
      <c r="E52" s="19">
        <v>5</v>
      </c>
      <c r="F52" s="19">
        <v>1</v>
      </c>
      <c r="G52" s="19">
        <v>325</v>
      </c>
      <c r="H52" s="19">
        <v>470</v>
      </c>
      <c r="I52" s="19">
        <v>62</v>
      </c>
      <c r="J52" s="19">
        <v>13</v>
      </c>
      <c r="K52" s="19">
        <v>0</v>
      </c>
      <c r="L52" s="19">
        <v>1</v>
      </c>
      <c r="M52" s="19">
        <v>74</v>
      </c>
      <c r="N52" s="19">
        <v>8</v>
      </c>
      <c r="O52" s="19">
        <v>1</v>
      </c>
      <c r="P52" s="19">
        <v>0</v>
      </c>
      <c r="Q52" s="19">
        <v>0</v>
      </c>
      <c r="R52" s="19">
        <v>0</v>
      </c>
      <c r="S52" s="19">
        <v>0</v>
      </c>
      <c r="T52" s="19">
        <v>1</v>
      </c>
      <c r="U52" s="19">
        <v>135</v>
      </c>
      <c r="V52" s="19">
        <v>10</v>
      </c>
      <c r="W52" s="19">
        <v>4</v>
      </c>
      <c r="X52" s="19">
        <v>0</v>
      </c>
      <c r="Y52" s="19">
        <v>179</v>
      </c>
      <c r="Z52" s="19">
        <v>294</v>
      </c>
      <c r="AA52" s="19">
        <v>65</v>
      </c>
      <c r="AB52" s="19">
        <v>0</v>
      </c>
      <c r="AC52" s="19">
        <v>0</v>
      </c>
      <c r="AD52" s="19">
        <v>0</v>
      </c>
      <c r="AE52" s="19">
        <v>64</v>
      </c>
      <c r="AF52" s="19">
        <v>151</v>
      </c>
      <c r="AG52" s="19">
        <v>6</v>
      </c>
      <c r="AH52" s="19">
        <v>1</v>
      </c>
      <c r="AI52" s="19">
        <v>1</v>
      </c>
      <c r="AJ52" s="19">
        <v>0</v>
      </c>
      <c r="AK52" s="19">
        <v>8</v>
      </c>
      <c r="AL52" s="19">
        <v>16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</row>
    <row r="53" spans="2:50" ht="20.100000000000001" customHeight="1" thickBot="1" x14ac:dyDescent="0.25">
      <c r="B53" s="4" t="s">
        <v>239</v>
      </c>
      <c r="C53" s="19">
        <v>258</v>
      </c>
      <c r="D53" s="19">
        <v>25</v>
      </c>
      <c r="E53" s="19">
        <v>10</v>
      </c>
      <c r="F53" s="19">
        <v>1</v>
      </c>
      <c r="G53" s="19">
        <v>301</v>
      </c>
      <c r="H53" s="19">
        <v>325</v>
      </c>
      <c r="I53" s="19">
        <v>53</v>
      </c>
      <c r="J53" s="19">
        <v>0</v>
      </c>
      <c r="K53" s="19">
        <v>0</v>
      </c>
      <c r="L53" s="19">
        <v>0</v>
      </c>
      <c r="M53" s="19">
        <v>57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1</v>
      </c>
      <c r="T53" s="19">
        <v>1</v>
      </c>
      <c r="U53" s="19">
        <v>128</v>
      </c>
      <c r="V53" s="19">
        <v>24</v>
      </c>
      <c r="W53" s="19">
        <v>10</v>
      </c>
      <c r="X53" s="19">
        <v>0</v>
      </c>
      <c r="Y53" s="19">
        <v>166</v>
      </c>
      <c r="Z53" s="19">
        <v>212</v>
      </c>
      <c r="AA53" s="19">
        <v>60</v>
      </c>
      <c r="AB53" s="19">
        <v>0</v>
      </c>
      <c r="AC53" s="19">
        <v>0</v>
      </c>
      <c r="AD53" s="19">
        <v>1</v>
      </c>
      <c r="AE53" s="19">
        <v>61</v>
      </c>
      <c r="AF53" s="19">
        <v>100</v>
      </c>
      <c r="AG53" s="19">
        <v>17</v>
      </c>
      <c r="AH53" s="19">
        <v>1</v>
      </c>
      <c r="AI53" s="19">
        <v>0</v>
      </c>
      <c r="AJ53" s="19">
        <v>0</v>
      </c>
      <c r="AK53" s="19">
        <v>16</v>
      </c>
      <c r="AL53" s="19">
        <v>12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</row>
    <row r="54" spans="2:50" ht="20.100000000000001" customHeight="1" thickBot="1" x14ac:dyDescent="0.25">
      <c r="B54" s="4" t="s">
        <v>240</v>
      </c>
      <c r="C54" s="19">
        <v>727</v>
      </c>
      <c r="D54" s="19">
        <v>135</v>
      </c>
      <c r="E54" s="19">
        <v>20</v>
      </c>
      <c r="F54" s="19">
        <v>0</v>
      </c>
      <c r="G54" s="19">
        <v>886</v>
      </c>
      <c r="H54" s="19">
        <v>958</v>
      </c>
      <c r="I54" s="19">
        <v>207</v>
      </c>
      <c r="J54" s="19">
        <v>44</v>
      </c>
      <c r="K54" s="19">
        <v>6</v>
      </c>
      <c r="L54" s="19">
        <v>0</v>
      </c>
      <c r="M54" s="19">
        <v>272</v>
      </c>
      <c r="N54" s="19">
        <v>21</v>
      </c>
      <c r="O54" s="19">
        <v>1</v>
      </c>
      <c r="P54" s="19">
        <v>0</v>
      </c>
      <c r="Q54" s="19">
        <v>0</v>
      </c>
      <c r="R54" s="19">
        <v>0</v>
      </c>
      <c r="S54" s="19">
        <v>0</v>
      </c>
      <c r="T54" s="19">
        <v>4</v>
      </c>
      <c r="U54" s="19">
        <v>392</v>
      </c>
      <c r="V54" s="19">
        <v>91</v>
      </c>
      <c r="W54" s="19">
        <v>14</v>
      </c>
      <c r="X54" s="19">
        <v>0</v>
      </c>
      <c r="Y54" s="19">
        <v>466</v>
      </c>
      <c r="Z54" s="19">
        <v>680</v>
      </c>
      <c r="AA54" s="19">
        <v>97</v>
      </c>
      <c r="AB54" s="19">
        <v>0</v>
      </c>
      <c r="AC54" s="19">
        <v>0</v>
      </c>
      <c r="AD54" s="19">
        <v>0</v>
      </c>
      <c r="AE54" s="19">
        <v>121</v>
      </c>
      <c r="AF54" s="19">
        <v>219</v>
      </c>
      <c r="AG54" s="19">
        <v>29</v>
      </c>
      <c r="AH54" s="19">
        <v>0</v>
      </c>
      <c r="AI54" s="19">
        <v>0</v>
      </c>
      <c r="AJ54" s="19">
        <v>0</v>
      </c>
      <c r="AK54" s="19">
        <v>27</v>
      </c>
      <c r="AL54" s="19">
        <v>31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1</v>
      </c>
      <c r="AT54" s="19">
        <v>0</v>
      </c>
      <c r="AU54" s="19">
        <v>0</v>
      </c>
      <c r="AV54" s="19">
        <v>0</v>
      </c>
      <c r="AW54" s="19">
        <v>0</v>
      </c>
      <c r="AX54" s="19">
        <v>3</v>
      </c>
    </row>
    <row r="55" spans="2:50" ht="20.100000000000001" customHeight="1" thickBot="1" x14ac:dyDescent="0.25">
      <c r="B55" s="4" t="s">
        <v>241</v>
      </c>
      <c r="C55" s="19">
        <v>8741</v>
      </c>
      <c r="D55" s="19">
        <v>980</v>
      </c>
      <c r="E55" s="19">
        <v>717</v>
      </c>
      <c r="F55" s="19">
        <v>94</v>
      </c>
      <c r="G55" s="19">
        <v>10968</v>
      </c>
      <c r="H55" s="19">
        <v>6564</v>
      </c>
      <c r="I55" s="19">
        <v>1490</v>
      </c>
      <c r="J55" s="19">
        <v>247</v>
      </c>
      <c r="K55" s="19">
        <v>9</v>
      </c>
      <c r="L55" s="19">
        <v>3</v>
      </c>
      <c r="M55" s="19">
        <v>1757</v>
      </c>
      <c r="N55" s="19">
        <v>14</v>
      </c>
      <c r="O55" s="19">
        <v>33</v>
      </c>
      <c r="P55" s="19">
        <v>2</v>
      </c>
      <c r="Q55" s="19">
        <v>1</v>
      </c>
      <c r="R55" s="19">
        <v>1</v>
      </c>
      <c r="S55" s="19">
        <v>47</v>
      </c>
      <c r="T55" s="19">
        <v>71</v>
      </c>
      <c r="U55" s="19">
        <v>5541</v>
      </c>
      <c r="V55" s="19">
        <v>709</v>
      </c>
      <c r="W55" s="19">
        <v>705</v>
      </c>
      <c r="X55" s="19">
        <v>71</v>
      </c>
      <c r="Y55" s="19">
        <v>7518</v>
      </c>
      <c r="Z55" s="19">
        <v>4247</v>
      </c>
      <c r="AA55" s="19">
        <v>1537</v>
      </c>
      <c r="AB55" s="19">
        <v>0</v>
      </c>
      <c r="AC55" s="19">
        <v>0</v>
      </c>
      <c r="AD55" s="19">
        <v>17</v>
      </c>
      <c r="AE55" s="19">
        <v>1484</v>
      </c>
      <c r="AF55" s="19">
        <v>2066</v>
      </c>
      <c r="AG55" s="19">
        <v>131</v>
      </c>
      <c r="AH55" s="19">
        <v>21</v>
      </c>
      <c r="AI55" s="19">
        <v>2</v>
      </c>
      <c r="AJ55" s="19">
        <v>2</v>
      </c>
      <c r="AK55" s="19">
        <v>157</v>
      </c>
      <c r="AL55" s="19">
        <v>144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9</v>
      </c>
      <c r="AT55" s="19">
        <v>1</v>
      </c>
      <c r="AU55" s="19">
        <v>0</v>
      </c>
      <c r="AV55" s="19">
        <v>0</v>
      </c>
      <c r="AW55" s="19">
        <v>5</v>
      </c>
      <c r="AX55" s="19">
        <v>22</v>
      </c>
    </row>
    <row r="56" spans="2:50" ht="20.100000000000001" customHeight="1" thickBot="1" x14ac:dyDescent="0.25">
      <c r="B56" s="4" t="s">
        <v>242</v>
      </c>
      <c r="C56" s="19">
        <v>1953</v>
      </c>
      <c r="D56" s="19">
        <v>389</v>
      </c>
      <c r="E56" s="19">
        <v>99</v>
      </c>
      <c r="F56" s="19">
        <v>13</v>
      </c>
      <c r="G56" s="19">
        <v>2507</v>
      </c>
      <c r="H56" s="19">
        <v>2719</v>
      </c>
      <c r="I56" s="19">
        <v>668</v>
      </c>
      <c r="J56" s="19">
        <v>216</v>
      </c>
      <c r="K56" s="19">
        <v>0</v>
      </c>
      <c r="L56" s="19">
        <v>9</v>
      </c>
      <c r="M56" s="19">
        <v>891</v>
      </c>
      <c r="N56" s="19">
        <v>10</v>
      </c>
      <c r="O56" s="19">
        <v>9</v>
      </c>
      <c r="P56" s="19">
        <v>0</v>
      </c>
      <c r="Q56" s="19">
        <v>0</v>
      </c>
      <c r="R56" s="19">
        <v>1</v>
      </c>
      <c r="S56" s="19">
        <v>9</v>
      </c>
      <c r="T56" s="19">
        <v>30</v>
      </c>
      <c r="U56" s="19">
        <v>968</v>
      </c>
      <c r="V56" s="19">
        <v>171</v>
      </c>
      <c r="W56" s="19">
        <v>99</v>
      </c>
      <c r="X56" s="19">
        <v>3</v>
      </c>
      <c r="Y56" s="19">
        <v>1288</v>
      </c>
      <c r="Z56" s="19">
        <v>2238</v>
      </c>
      <c r="AA56" s="19">
        <v>252</v>
      </c>
      <c r="AB56" s="19">
        <v>0</v>
      </c>
      <c r="AC56" s="19">
        <v>0</v>
      </c>
      <c r="AD56" s="19">
        <v>0</v>
      </c>
      <c r="AE56" s="19">
        <v>254</v>
      </c>
      <c r="AF56" s="19">
        <v>415</v>
      </c>
      <c r="AG56" s="19">
        <v>53</v>
      </c>
      <c r="AH56" s="19">
        <v>2</v>
      </c>
      <c r="AI56" s="19">
        <v>0</v>
      </c>
      <c r="AJ56" s="19">
        <v>0</v>
      </c>
      <c r="AK56" s="19">
        <v>65</v>
      </c>
      <c r="AL56" s="19">
        <v>21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3</v>
      </c>
      <c r="AT56" s="19">
        <v>0</v>
      </c>
      <c r="AU56" s="19">
        <v>0</v>
      </c>
      <c r="AV56" s="19">
        <v>0</v>
      </c>
      <c r="AW56" s="19">
        <v>0</v>
      </c>
      <c r="AX56" s="19">
        <v>5</v>
      </c>
    </row>
    <row r="57" spans="2:50" ht="20.100000000000001" customHeight="1" thickBot="1" x14ac:dyDescent="0.25">
      <c r="B57" s="4" t="s">
        <v>243</v>
      </c>
      <c r="C57" s="19">
        <v>1260</v>
      </c>
      <c r="D57" s="19">
        <v>63</v>
      </c>
      <c r="E57" s="19">
        <v>62</v>
      </c>
      <c r="F57" s="19">
        <v>5</v>
      </c>
      <c r="G57" s="19">
        <v>1330</v>
      </c>
      <c r="H57" s="19">
        <v>846</v>
      </c>
      <c r="I57" s="19">
        <v>178</v>
      </c>
      <c r="J57" s="19">
        <v>0</v>
      </c>
      <c r="K57" s="19">
        <v>0</v>
      </c>
      <c r="L57" s="19">
        <v>0</v>
      </c>
      <c r="M57" s="19">
        <v>177</v>
      </c>
      <c r="N57" s="19">
        <v>6</v>
      </c>
      <c r="O57" s="19">
        <v>1</v>
      </c>
      <c r="P57" s="19">
        <v>0</v>
      </c>
      <c r="Q57" s="19">
        <v>0</v>
      </c>
      <c r="R57" s="19">
        <v>0</v>
      </c>
      <c r="S57" s="19">
        <v>6</v>
      </c>
      <c r="T57" s="19">
        <v>8</v>
      </c>
      <c r="U57" s="19">
        <v>969</v>
      </c>
      <c r="V57" s="19">
        <v>63</v>
      </c>
      <c r="W57" s="19">
        <v>62</v>
      </c>
      <c r="X57" s="19">
        <v>4</v>
      </c>
      <c r="Y57" s="19">
        <v>1008</v>
      </c>
      <c r="Z57" s="19">
        <v>651</v>
      </c>
      <c r="AA57" s="19">
        <v>100</v>
      </c>
      <c r="AB57" s="19">
        <v>0</v>
      </c>
      <c r="AC57" s="19">
        <v>0</v>
      </c>
      <c r="AD57" s="19">
        <v>1</v>
      </c>
      <c r="AE57" s="19">
        <v>117</v>
      </c>
      <c r="AF57" s="19">
        <v>166</v>
      </c>
      <c r="AG57" s="19">
        <v>12</v>
      </c>
      <c r="AH57" s="19">
        <v>0</v>
      </c>
      <c r="AI57" s="19">
        <v>0</v>
      </c>
      <c r="AJ57" s="19">
        <v>0</v>
      </c>
      <c r="AK57" s="19">
        <v>22</v>
      </c>
      <c r="AL57" s="19">
        <v>15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</row>
    <row r="58" spans="2:50" ht="20.100000000000001" customHeight="1" thickBot="1" x14ac:dyDescent="0.25">
      <c r="B58" s="4" t="s">
        <v>244</v>
      </c>
      <c r="C58" s="19">
        <v>360</v>
      </c>
      <c r="D58" s="19">
        <v>38</v>
      </c>
      <c r="E58" s="19">
        <v>9</v>
      </c>
      <c r="F58" s="19">
        <v>0</v>
      </c>
      <c r="G58" s="19">
        <v>245</v>
      </c>
      <c r="H58" s="19">
        <v>1213</v>
      </c>
      <c r="I58" s="19">
        <v>92</v>
      </c>
      <c r="J58" s="19">
        <v>4</v>
      </c>
      <c r="K58" s="19">
        <v>0</v>
      </c>
      <c r="L58" s="19">
        <v>0</v>
      </c>
      <c r="M58" s="19">
        <v>96</v>
      </c>
      <c r="N58" s="19">
        <v>0</v>
      </c>
      <c r="O58" s="19">
        <v>1</v>
      </c>
      <c r="P58" s="19">
        <v>0</v>
      </c>
      <c r="Q58" s="19">
        <v>0</v>
      </c>
      <c r="R58" s="19">
        <v>0</v>
      </c>
      <c r="S58" s="19">
        <v>2</v>
      </c>
      <c r="T58" s="19">
        <v>2</v>
      </c>
      <c r="U58" s="19">
        <v>250</v>
      </c>
      <c r="V58" s="19">
        <v>34</v>
      </c>
      <c r="W58" s="19">
        <v>9</v>
      </c>
      <c r="X58" s="19">
        <v>0</v>
      </c>
      <c r="Y58" s="19">
        <v>88</v>
      </c>
      <c r="Z58" s="19">
        <v>1129</v>
      </c>
      <c r="AA58" s="19">
        <v>9</v>
      </c>
      <c r="AB58" s="19">
        <v>0</v>
      </c>
      <c r="AC58" s="19">
        <v>0</v>
      </c>
      <c r="AD58" s="19">
        <v>0</v>
      </c>
      <c r="AE58" s="19">
        <v>50</v>
      </c>
      <c r="AF58" s="19">
        <v>81</v>
      </c>
      <c r="AG58" s="19">
        <v>8</v>
      </c>
      <c r="AH58" s="19">
        <v>0</v>
      </c>
      <c r="AI58" s="19">
        <v>0</v>
      </c>
      <c r="AJ58" s="19">
        <v>0</v>
      </c>
      <c r="AK58" s="19">
        <v>9</v>
      </c>
      <c r="AL58" s="19">
        <v>1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</row>
    <row r="59" spans="2:50" ht="20.100000000000001" customHeight="1" thickBot="1" x14ac:dyDescent="0.25">
      <c r="B59" s="4" t="s">
        <v>270</v>
      </c>
      <c r="C59" s="19">
        <v>650</v>
      </c>
      <c r="D59" s="19">
        <v>50</v>
      </c>
      <c r="E59" s="19">
        <v>9</v>
      </c>
      <c r="F59" s="19">
        <v>0</v>
      </c>
      <c r="G59" s="19">
        <v>712</v>
      </c>
      <c r="H59" s="19">
        <v>920</v>
      </c>
      <c r="I59" s="19">
        <v>159</v>
      </c>
      <c r="J59" s="19">
        <v>4</v>
      </c>
      <c r="K59" s="19">
        <v>0</v>
      </c>
      <c r="L59" s="19">
        <v>0</v>
      </c>
      <c r="M59" s="19">
        <v>161</v>
      </c>
      <c r="N59" s="19">
        <v>2</v>
      </c>
      <c r="O59" s="19">
        <v>1</v>
      </c>
      <c r="P59" s="19">
        <v>0</v>
      </c>
      <c r="Q59" s="19">
        <v>0</v>
      </c>
      <c r="R59" s="19">
        <v>0</v>
      </c>
      <c r="S59" s="19">
        <v>1</v>
      </c>
      <c r="T59" s="19">
        <v>4</v>
      </c>
      <c r="U59" s="19">
        <v>333</v>
      </c>
      <c r="V59" s="19">
        <v>46</v>
      </c>
      <c r="W59" s="19">
        <v>9</v>
      </c>
      <c r="X59" s="19">
        <v>0</v>
      </c>
      <c r="Y59" s="19">
        <v>395</v>
      </c>
      <c r="Z59" s="19">
        <v>792</v>
      </c>
      <c r="AA59" s="19">
        <v>144</v>
      </c>
      <c r="AB59" s="19">
        <v>0</v>
      </c>
      <c r="AC59" s="19">
        <v>0</v>
      </c>
      <c r="AD59" s="19">
        <v>0</v>
      </c>
      <c r="AE59" s="19">
        <v>142</v>
      </c>
      <c r="AF59" s="19">
        <v>113</v>
      </c>
      <c r="AG59" s="19">
        <v>13</v>
      </c>
      <c r="AH59" s="19">
        <v>0</v>
      </c>
      <c r="AI59" s="19">
        <v>0</v>
      </c>
      <c r="AJ59" s="19">
        <v>0</v>
      </c>
      <c r="AK59" s="19">
        <v>13</v>
      </c>
      <c r="AL59" s="19">
        <v>9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</row>
    <row r="60" spans="2:50" ht="20.100000000000001" customHeight="1" thickBot="1" x14ac:dyDescent="0.25">
      <c r="B60" s="4" t="s">
        <v>246</v>
      </c>
      <c r="C60" s="19">
        <v>970</v>
      </c>
      <c r="D60" s="19">
        <v>122</v>
      </c>
      <c r="E60" s="19">
        <v>51</v>
      </c>
      <c r="F60" s="19">
        <v>14</v>
      </c>
      <c r="G60" s="19">
        <v>1288</v>
      </c>
      <c r="H60" s="19">
        <v>1177</v>
      </c>
      <c r="I60" s="19">
        <v>315</v>
      </c>
      <c r="J60" s="19">
        <v>78</v>
      </c>
      <c r="K60" s="19">
        <v>0</v>
      </c>
      <c r="L60" s="19">
        <v>1</v>
      </c>
      <c r="M60" s="19">
        <v>400</v>
      </c>
      <c r="N60" s="19">
        <v>14</v>
      </c>
      <c r="O60" s="19">
        <v>9</v>
      </c>
      <c r="P60" s="19">
        <v>0</v>
      </c>
      <c r="Q60" s="19">
        <v>0</v>
      </c>
      <c r="R60" s="19">
        <v>0</v>
      </c>
      <c r="S60" s="19">
        <v>4</v>
      </c>
      <c r="T60" s="19">
        <v>18</v>
      </c>
      <c r="U60" s="19">
        <v>401</v>
      </c>
      <c r="V60" s="19">
        <v>44</v>
      </c>
      <c r="W60" s="19">
        <v>50</v>
      </c>
      <c r="X60" s="19">
        <v>10</v>
      </c>
      <c r="Y60" s="19">
        <v>578</v>
      </c>
      <c r="Z60" s="19">
        <v>847</v>
      </c>
      <c r="AA60" s="19">
        <v>207</v>
      </c>
      <c r="AB60" s="19">
        <v>0</v>
      </c>
      <c r="AC60" s="19">
        <v>0</v>
      </c>
      <c r="AD60" s="19">
        <v>0</v>
      </c>
      <c r="AE60" s="19">
        <v>267</v>
      </c>
      <c r="AF60" s="19">
        <v>276</v>
      </c>
      <c r="AG60" s="19">
        <v>38</v>
      </c>
      <c r="AH60" s="19">
        <v>0</v>
      </c>
      <c r="AI60" s="19">
        <v>1</v>
      </c>
      <c r="AJ60" s="19">
        <v>3</v>
      </c>
      <c r="AK60" s="19">
        <v>39</v>
      </c>
      <c r="AL60" s="19">
        <v>21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1</v>
      </c>
    </row>
    <row r="61" spans="2:50" ht="20.100000000000001" customHeight="1" thickBot="1" x14ac:dyDescent="0.25">
      <c r="B61" s="4" t="s">
        <v>247</v>
      </c>
      <c r="C61" s="19">
        <v>282</v>
      </c>
      <c r="D61" s="19">
        <v>45</v>
      </c>
      <c r="E61" s="19">
        <v>0</v>
      </c>
      <c r="F61" s="19">
        <v>0</v>
      </c>
      <c r="G61" s="19">
        <v>344</v>
      </c>
      <c r="H61" s="19">
        <v>523</v>
      </c>
      <c r="I61" s="19">
        <v>115</v>
      </c>
      <c r="J61" s="19">
        <v>35</v>
      </c>
      <c r="K61" s="19">
        <v>0</v>
      </c>
      <c r="L61" s="19">
        <v>0</v>
      </c>
      <c r="M61" s="19">
        <v>150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1</v>
      </c>
      <c r="T61" s="19">
        <v>4</v>
      </c>
      <c r="U61" s="19">
        <v>106</v>
      </c>
      <c r="V61" s="19">
        <v>10</v>
      </c>
      <c r="W61" s="19">
        <v>0</v>
      </c>
      <c r="X61" s="19">
        <v>0</v>
      </c>
      <c r="Y61" s="19">
        <v>114</v>
      </c>
      <c r="Z61" s="19">
        <v>363</v>
      </c>
      <c r="AA61" s="19">
        <v>53</v>
      </c>
      <c r="AB61" s="19">
        <v>0</v>
      </c>
      <c r="AC61" s="19">
        <v>0</v>
      </c>
      <c r="AD61" s="19">
        <v>0</v>
      </c>
      <c r="AE61" s="19">
        <v>70</v>
      </c>
      <c r="AF61" s="19">
        <v>155</v>
      </c>
      <c r="AG61" s="19">
        <v>7</v>
      </c>
      <c r="AH61" s="19">
        <v>0</v>
      </c>
      <c r="AI61" s="19">
        <v>0</v>
      </c>
      <c r="AJ61" s="19">
        <v>0</v>
      </c>
      <c r="AK61" s="19">
        <v>8</v>
      </c>
      <c r="AL61" s="19">
        <v>1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</v>
      </c>
      <c r="AT61" s="19">
        <v>0</v>
      </c>
      <c r="AU61" s="19">
        <v>0</v>
      </c>
      <c r="AV61" s="19">
        <v>0</v>
      </c>
      <c r="AW61" s="19">
        <v>1</v>
      </c>
      <c r="AX61" s="19">
        <v>0</v>
      </c>
    </row>
    <row r="62" spans="2:50" ht="20.100000000000001" customHeight="1" thickBot="1" x14ac:dyDescent="0.25">
      <c r="B62" s="7" t="s">
        <v>22</v>
      </c>
      <c r="C62" s="9">
        <f>SUM(C12:C61)</f>
        <v>54290</v>
      </c>
      <c r="D62" s="9">
        <f t="shared" ref="D62:AX62" si="0">SUM(D12:D61)</f>
        <v>6952</v>
      </c>
      <c r="E62" s="9">
        <f t="shared" si="0"/>
        <v>3139</v>
      </c>
      <c r="F62" s="9">
        <f t="shared" si="0"/>
        <v>431</v>
      </c>
      <c r="G62" s="9">
        <f t="shared" si="0"/>
        <v>65524</v>
      </c>
      <c r="H62" s="9">
        <f t="shared" si="0"/>
        <v>63972</v>
      </c>
      <c r="I62" s="9">
        <f t="shared" si="0"/>
        <v>15009</v>
      </c>
      <c r="J62" s="9">
        <f t="shared" si="0"/>
        <v>2529</v>
      </c>
      <c r="K62" s="9">
        <f t="shared" si="0"/>
        <v>95</v>
      </c>
      <c r="L62" s="9">
        <f t="shared" si="0"/>
        <v>52</v>
      </c>
      <c r="M62" s="9">
        <f t="shared" si="0"/>
        <v>17653</v>
      </c>
      <c r="N62" s="9">
        <f t="shared" si="0"/>
        <v>711</v>
      </c>
      <c r="O62" s="9">
        <f t="shared" si="0"/>
        <v>215</v>
      </c>
      <c r="P62" s="9">
        <f t="shared" si="0"/>
        <v>2</v>
      </c>
      <c r="Q62" s="9">
        <f t="shared" si="0"/>
        <v>1</v>
      </c>
      <c r="R62" s="9">
        <f t="shared" si="0"/>
        <v>6</v>
      </c>
      <c r="S62" s="9">
        <f t="shared" si="0"/>
        <v>238</v>
      </c>
      <c r="T62" s="9">
        <f t="shared" si="0"/>
        <v>601</v>
      </c>
      <c r="U62" s="9">
        <f t="shared" si="0"/>
        <v>27719</v>
      </c>
      <c r="V62" s="9">
        <f t="shared" si="0"/>
        <v>4377</v>
      </c>
      <c r="W62" s="9">
        <f t="shared" si="0"/>
        <v>3030</v>
      </c>
      <c r="X62" s="9">
        <f t="shared" si="0"/>
        <v>249</v>
      </c>
      <c r="Y62" s="9">
        <f t="shared" si="0"/>
        <v>36182</v>
      </c>
      <c r="Z62" s="9">
        <f t="shared" si="0"/>
        <v>44536</v>
      </c>
      <c r="AA62" s="9">
        <f t="shared" si="0"/>
        <v>9474</v>
      </c>
      <c r="AB62" s="9">
        <f t="shared" si="0"/>
        <v>0</v>
      </c>
      <c r="AC62" s="9">
        <f t="shared" si="0"/>
        <v>0</v>
      </c>
      <c r="AD62" s="9">
        <f t="shared" si="0"/>
        <v>118</v>
      </c>
      <c r="AE62" s="9">
        <f t="shared" si="0"/>
        <v>9533</v>
      </c>
      <c r="AF62" s="9">
        <f t="shared" si="0"/>
        <v>16589</v>
      </c>
      <c r="AG62" s="9">
        <f t="shared" si="0"/>
        <v>1830</v>
      </c>
      <c r="AH62" s="9">
        <f t="shared" si="0"/>
        <v>43</v>
      </c>
      <c r="AI62" s="9">
        <f t="shared" si="0"/>
        <v>13</v>
      </c>
      <c r="AJ62" s="9">
        <f t="shared" si="0"/>
        <v>5</v>
      </c>
      <c r="AK62" s="9">
        <f t="shared" si="0"/>
        <v>1889</v>
      </c>
      <c r="AL62" s="9">
        <f t="shared" si="0"/>
        <v>1363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43</v>
      </c>
      <c r="AT62" s="9">
        <f t="shared" si="0"/>
        <v>1</v>
      </c>
      <c r="AU62" s="9">
        <f t="shared" si="0"/>
        <v>0</v>
      </c>
      <c r="AV62" s="9">
        <f t="shared" si="0"/>
        <v>1</v>
      </c>
      <c r="AW62" s="9">
        <f t="shared" si="0"/>
        <v>29</v>
      </c>
      <c r="AX62" s="9">
        <f t="shared" si="0"/>
        <v>172</v>
      </c>
    </row>
  </sheetData>
  <mergeCells count="48"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69" t="s">
        <v>51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198</v>
      </c>
      <c r="C11" s="18">
        <v>1199</v>
      </c>
      <c r="D11" s="18">
        <v>0</v>
      </c>
      <c r="E11" s="18">
        <v>0</v>
      </c>
      <c r="F11" s="18">
        <v>0</v>
      </c>
      <c r="G11" s="18">
        <v>768</v>
      </c>
      <c r="H11" s="18">
        <v>249</v>
      </c>
      <c r="I11" s="18">
        <v>3</v>
      </c>
      <c r="J11" s="18">
        <v>10</v>
      </c>
      <c r="K11" s="18">
        <v>0</v>
      </c>
      <c r="L11" s="18">
        <v>45</v>
      </c>
      <c r="M11" s="18">
        <v>0</v>
      </c>
      <c r="N11" s="18">
        <v>0</v>
      </c>
      <c r="O11" s="18">
        <v>0</v>
      </c>
      <c r="P11" s="18">
        <v>60</v>
      </c>
      <c r="Q11" s="18">
        <v>64</v>
      </c>
      <c r="R11" s="18">
        <v>0</v>
      </c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  <c r="AJ11" s="19"/>
      <c r="AK11" s="19"/>
      <c r="AL11" s="19"/>
      <c r="AM11" s="19"/>
      <c r="AN11" s="19"/>
      <c r="AO11" s="19"/>
      <c r="AP11" s="19"/>
    </row>
    <row r="12" spans="2:42" ht="20.100000000000001" customHeight="1" thickBot="1" x14ac:dyDescent="0.25">
      <c r="B12" s="4" t="s">
        <v>199</v>
      </c>
      <c r="C12" s="19">
        <v>1745</v>
      </c>
      <c r="D12" s="19">
        <v>0</v>
      </c>
      <c r="E12" s="19">
        <v>0</v>
      </c>
      <c r="F12" s="19">
        <v>0</v>
      </c>
      <c r="G12" s="19">
        <v>611</v>
      </c>
      <c r="H12" s="19">
        <v>170</v>
      </c>
      <c r="I12" s="19">
        <v>74</v>
      </c>
      <c r="J12" s="19">
        <v>131</v>
      </c>
      <c r="K12" s="19">
        <v>13</v>
      </c>
      <c r="L12" s="19">
        <v>51</v>
      </c>
      <c r="M12" s="19">
        <v>2</v>
      </c>
      <c r="N12" s="19">
        <v>1</v>
      </c>
      <c r="O12" s="19">
        <v>5</v>
      </c>
      <c r="P12" s="19">
        <v>143</v>
      </c>
      <c r="Q12" s="19">
        <v>513</v>
      </c>
      <c r="R12" s="19">
        <v>31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2:42" ht="20.100000000000001" customHeight="1" thickBot="1" x14ac:dyDescent="0.25">
      <c r="B13" s="4" t="s">
        <v>200</v>
      </c>
      <c r="C13" s="19">
        <v>731</v>
      </c>
      <c r="D13" s="19">
        <v>0</v>
      </c>
      <c r="E13" s="19">
        <v>0</v>
      </c>
      <c r="F13" s="19">
        <v>0</v>
      </c>
      <c r="G13" s="19">
        <v>465</v>
      </c>
      <c r="H13" s="19">
        <v>95</v>
      </c>
      <c r="I13" s="19">
        <v>4</v>
      </c>
      <c r="J13" s="19">
        <v>22</v>
      </c>
      <c r="K13" s="19">
        <v>2</v>
      </c>
      <c r="L13" s="19">
        <v>16</v>
      </c>
      <c r="M13" s="19">
        <v>0</v>
      </c>
      <c r="N13" s="19">
        <v>1</v>
      </c>
      <c r="O13" s="19">
        <v>2</v>
      </c>
      <c r="P13" s="19">
        <v>65</v>
      </c>
      <c r="Q13" s="19">
        <v>44</v>
      </c>
      <c r="R13" s="19">
        <v>15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2:42" ht="20.100000000000001" customHeight="1" thickBot="1" x14ac:dyDescent="0.25">
      <c r="B14" s="4" t="s">
        <v>201</v>
      </c>
      <c r="C14" s="19">
        <v>1395</v>
      </c>
      <c r="D14" s="19">
        <v>1</v>
      </c>
      <c r="E14" s="19">
        <v>0</v>
      </c>
      <c r="F14" s="19">
        <v>0</v>
      </c>
      <c r="G14" s="19">
        <v>765</v>
      </c>
      <c r="H14" s="19">
        <v>84</v>
      </c>
      <c r="I14" s="19">
        <v>61</v>
      </c>
      <c r="J14" s="19">
        <v>82</v>
      </c>
      <c r="K14" s="19">
        <v>7</v>
      </c>
      <c r="L14" s="19">
        <v>19</v>
      </c>
      <c r="M14" s="19">
        <v>3</v>
      </c>
      <c r="N14" s="19">
        <v>0</v>
      </c>
      <c r="O14" s="19">
        <v>1</v>
      </c>
      <c r="P14" s="19">
        <v>183</v>
      </c>
      <c r="Q14" s="19">
        <v>67</v>
      </c>
      <c r="R14" s="19">
        <v>122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2:42" ht="20.100000000000001" customHeight="1" thickBot="1" x14ac:dyDescent="0.25">
      <c r="B15" s="4" t="s">
        <v>202</v>
      </c>
      <c r="C15" s="19">
        <v>593</v>
      </c>
      <c r="D15" s="19">
        <v>0</v>
      </c>
      <c r="E15" s="19">
        <v>0</v>
      </c>
      <c r="F15" s="19">
        <v>0</v>
      </c>
      <c r="G15" s="19">
        <v>265</v>
      </c>
      <c r="H15" s="19">
        <v>200</v>
      </c>
      <c r="I15" s="19">
        <v>14</v>
      </c>
      <c r="J15" s="19">
        <v>36</v>
      </c>
      <c r="K15" s="19">
        <v>1</v>
      </c>
      <c r="L15" s="19">
        <v>6</v>
      </c>
      <c r="M15" s="19">
        <v>49</v>
      </c>
      <c r="N15" s="19">
        <v>0</v>
      </c>
      <c r="O15" s="19">
        <v>0</v>
      </c>
      <c r="P15" s="19">
        <v>11</v>
      </c>
      <c r="Q15" s="19">
        <v>11</v>
      </c>
      <c r="R15" s="19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2:42" ht="20.100000000000001" customHeight="1" thickBot="1" x14ac:dyDescent="0.25">
      <c r="B16" s="4" t="s">
        <v>203</v>
      </c>
      <c r="C16" s="19">
        <v>652</v>
      </c>
      <c r="D16" s="19">
        <v>1</v>
      </c>
      <c r="E16" s="19">
        <v>0</v>
      </c>
      <c r="F16" s="19">
        <v>0</v>
      </c>
      <c r="G16" s="19">
        <v>317</v>
      </c>
      <c r="H16" s="19">
        <v>91</v>
      </c>
      <c r="I16" s="19">
        <v>7</v>
      </c>
      <c r="J16" s="19">
        <v>34</v>
      </c>
      <c r="K16" s="19">
        <v>12</v>
      </c>
      <c r="L16" s="19">
        <v>1</v>
      </c>
      <c r="M16" s="19">
        <v>5</v>
      </c>
      <c r="N16" s="19">
        <v>5</v>
      </c>
      <c r="O16" s="19">
        <v>4</v>
      </c>
      <c r="P16" s="19">
        <v>58</v>
      </c>
      <c r="Q16" s="19">
        <v>64</v>
      </c>
      <c r="R16" s="19">
        <v>53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20.100000000000001" customHeight="1" thickBot="1" x14ac:dyDescent="0.25">
      <c r="B17" s="4" t="s">
        <v>204</v>
      </c>
      <c r="C17" s="19">
        <v>2392</v>
      </c>
      <c r="D17" s="19">
        <v>1</v>
      </c>
      <c r="E17" s="19">
        <v>0</v>
      </c>
      <c r="F17" s="19">
        <v>0</v>
      </c>
      <c r="G17" s="19">
        <v>1238</v>
      </c>
      <c r="H17" s="19">
        <v>522</v>
      </c>
      <c r="I17" s="19">
        <v>96</v>
      </c>
      <c r="J17" s="19">
        <v>111</v>
      </c>
      <c r="K17" s="19">
        <v>40</v>
      </c>
      <c r="L17" s="19">
        <v>27</v>
      </c>
      <c r="M17" s="19">
        <v>4</v>
      </c>
      <c r="N17" s="19">
        <v>0</v>
      </c>
      <c r="O17" s="19">
        <v>10</v>
      </c>
      <c r="P17" s="19">
        <v>102</v>
      </c>
      <c r="Q17" s="19">
        <v>208</v>
      </c>
      <c r="R17" s="19">
        <v>33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ht="20.100000000000001" customHeight="1" thickBot="1" x14ac:dyDescent="0.25">
      <c r="B18" s="4" t="s">
        <v>205</v>
      </c>
      <c r="C18" s="19">
        <v>2144</v>
      </c>
      <c r="D18" s="19">
        <v>0</v>
      </c>
      <c r="E18" s="19">
        <v>0</v>
      </c>
      <c r="F18" s="19">
        <v>0</v>
      </c>
      <c r="G18" s="19">
        <v>1318</v>
      </c>
      <c r="H18" s="19">
        <v>210</v>
      </c>
      <c r="I18" s="19">
        <v>51</v>
      </c>
      <c r="J18" s="19">
        <v>152</v>
      </c>
      <c r="K18" s="19">
        <v>42</v>
      </c>
      <c r="L18" s="19">
        <v>16</v>
      </c>
      <c r="M18" s="19">
        <v>48</v>
      </c>
      <c r="N18" s="19">
        <v>17</v>
      </c>
      <c r="O18" s="19">
        <v>12</v>
      </c>
      <c r="P18" s="19">
        <v>87</v>
      </c>
      <c r="Q18" s="19">
        <v>178</v>
      </c>
      <c r="R18" s="19">
        <v>13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ht="20.100000000000001" customHeight="1" thickBot="1" x14ac:dyDescent="0.25">
      <c r="B19" s="4" t="s">
        <v>206</v>
      </c>
      <c r="C19" s="19">
        <v>166</v>
      </c>
      <c r="D19" s="19">
        <v>0</v>
      </c>
      <c r="E19" s="19">
        <v>0</v>
      </c>
      <c r="F19" s="19">
        <v>0</v>
      </c>
      <c r="G19" s="19">
        <v>47</v>
      </c>
      <c r="H19" s="19">
        <v>40</v>
      </c>
      <c r="I19" s="19">
        <v>32</v>
      </c>
      <c r="J19" s="19">
        <v>10</v>
      </c>
      <c r="K19" s="19">
        <v>1</v>
      </c>
      <c r="L19" s="19">
        <v>0</v>
      </c>
      <c r="M19" s="19">
        <v>0</v>
      </c>
      <c r="N19" s="19">
        <v>4</v>
      </c>
      <c r="O19" s="19">
        <v>5</v>
      </c>
      <c r="P19" s="19">
        <v>14</v>
      </c>
      <c r="Q19" s="19">
        <v>10</v>
      </c>
      <c r="R19" s="19">
        <v>3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ht="20.100000000000001" customHeight="1" thickBot="1" x14ac:dyDescent="0.25">
      <c r="B20" s="4" t="s">
        <v>207</v>
      </c>
      <c r="C20" s="19">
        <v>65</v>
      </c>
      <c r="D20" s="19">
        <v>0</v>
      </c>
      <c r="E20" s="19">
        <v>0</v>
      </c>
      <c r="F20" s="19">
        <v>0</v>
      </c>
      <c r="G20" s="19">
        <v>12</v>
      </c>
      <c r="H20" s="19">
        <v>45</v>
      </c>
      <c r="I20" s="19">
        <v>2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2</v>
      </c>
      <c r="Q20" s="19">
        <v>3</v>
      </c>
      <c r="R20" s="19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ht="20.100000000000001" customHeight="1" thickBot="1" x14ac:dyDescent="0.25">
      <c r="B21" s="4" t="s">
        <v>208</v>
      </c>
      <c r="C21" s="19">
        <v>991</v>
      </c>
      <c r="D21" s="19">
        <v>0</v>
      </c>
      <c r="E21" s="19">
        <v>0</v>
      </c>
      <c r="F21" s="19">
        <v>0</v>
      </c>
      <c r="G21" s="19">
        <v>550</v>
      </c>
      <c r="H21" s="19">
        <v>77</v>
      </c>
      <c r="I21" s="19">
        <v>20</v>
      </c>
      <c r="J21" s="19">
        <v>67</v>
      </c>
      <c r="K21" s="19">
        <v>8</v>
      </c>
      <c r="L21" s="19">
        <v>17</v>
      </c>
      <c r="M21" s="19">
        <v>9</v>
      </c>
      <c r="N21" s="19">
        <v>10</v>
      </c>
      <c r="O21" s="19">
        <v>21</v>
      </c>
      <c r="P21" s="19">
        <v>79</v>
      </c>
      <c r="Q21" s="19">
        <v>126</v>
      </c>
      <c r="R21" s="19">
        <v>7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20.100000000000001" customHeight="1" thickBot="1" x14ac:dyDescent="0.25">
      <c r="B22" s="4" t="s">
        <v>209</v>
      </c>
      <c r="C22" s="19">
        <v>1099</v>
      </c>
      <c r="D22" s="19">
        <v>1</v>
      </c>
      <c r="E22" s="19">
        <v>0</v>
      </c>
      <c r="F22" s="19">
        <v>0</v>
      </c>
      <c r="G22" s="19">
        <v>519</v>
      </c>
      <c r="H22" s="19">
        <v>91</v>
      </c>
      <c r="I22" s="19">
        <v>12</v>
      </c>
      <c r="J22" s="19">
        <v>55</v>
      </c>
      <c r="K22" s="19">
        <v>32</v>
      </c>
      <c r="L22" s="19">
        <v>27</v>
      </c>
      <c r="M22" s="19">
        <v>4</v>
      </c>
      <c r="N22" s="19">
        <v>0</v>
      </c>
      <c r="O22" s="19">
        <v>55</v>
      </c>
      <c r="P22" s="19">
        <v>132</v>
      </c>
      <c r="Q22" s="19">
        <v>148</v>
      </c>
      <c r="R22" s="19">
        <v>23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ht="20.100000000000001" customHeight="1" thickBot="1" x14ac:dyDescent="0.25">
      <c r="B23" s="4" t="s">
        <v>210</v>
      </c>
      <c r="C23" s="19">
        <v>1719</v>
      </c>
      <c r="D23" s="19">
        <v>1</v>
      </c>
      <c r="E23" s="19">
        <v>0</v>
      </c>
      <c r="F23" s="19">
        <v>0</v>
      </c>
      <c r="G23" s="19">
        <v>788</v>
      </c>
      <c r="H23" s="19">
        <v>326</v>
      </c>
      <c r="I23" s="19">
        <v>83</v>
      </c>
      <c r="J23" s="19">
        <v>59</v>
      </c>
      <c r="K23" s="19">
        <v>95</v>
      </c>
      <c r="L23" s="19">
        <v>23</v>
      </c>
      <c r="M23" s="19">
        <v>11</v>
      </c>
      <c r="N23" s="19">
        <v>9</v>
      </c>
      <c r="O23" s="19">
        <v>41</v>
      </c>
      <c r="P23" s="19">
        <v>107</v>
      </c>
      <c r="Q23" s="19">
        <v>126</v>
      </c>
      <c r="R23" s="19">
        <v>50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ht="20.100000000000001" customHeight="1" thickBot="1" x14ac:dyDescent="0.25">
      <c r="B24" s="4" t="s">
        <v>211</v>
      </c>
      <c r="C24" s="19">
        <v>1551</v>
      </c>
      <c r="D24" s="19">
        <v>1</v>
      </c>
      <c r="E24" s="19">
        <v>0</v>
      </c>
      <c r="F24" s="19">
        <v>0</v>
      </c>
      <c r="G24" s="19">
        <v>685</v>
      </c>
      <c r="H24" s="19">
        <v>169</v>
      </c>
      <c r="I24" s="19">
        <v>39</v>
      </c>
      <c r="J24" s="19">
        <v>160</v>
      </c>
      <c r="K24" s="19">
        <v>19</v>
      </c>
      <c r="L24" s="19">
        <v>11</v>
      </c>
      <c r="M24" s="19">
        <v>10</v>
      </c>
      <c r="N24" s="19">
        <v>72</v>
      </c>
      <c r="O24" s="19">
        <v>5</v>
      </c>
      <c r="P24" s="19">
        <v>219</v>
      </c>
      <c r="Q24" s="19">
        <v>119</v>
      </c>
      <c r="R24" s="19">
        <v>42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ht="20.100000000000001" customHeight="1" thickBot="1" x14ac:dyDescent="0.25">
      <c r="B25" s="4" t="s">
        <v>212</v>
      </c>
      <c r="C25" s="19">
        <v>1555</v>
      </c>
      <c r="D25" s="19">
        <v>0</v>
      </c>
      <c r="E25" s="19">
        <v>0</v>
      </c>
      <c r="F25" s="19">
        <v>0</v>
      </c>
      <c r="G25" s="19">
        <v>996</v>
      </c>
      <c r="H25" s="19">
        <v>227</v>
      </c>
      <c r="I25" s="19">
        <v>37</v>
      </c>
      <c r="J25" s="19">
        <v>61</v>
      </c>
      <c r="K25" s="19">
        <v>5</v>
      </c>
      <c r="L25" s="19">
        <v>100</v>
      </c>
      <c r="M25" s="19">
        <v>4</v>
      </c>
      <c r="N25" s="19">
        <v>1</v>
      </c>
      <c r="O25" s="19">
        <v>0</v>
      </c>
      <c r="P25" s="19">
        <v>87</v>
      </c>
      <c r="Q25" s="19">
        <v>9</v>
      </c>
      <c r="R25" s="19">
        <v>28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ht="20.100000000000001" customHeight="1" thickBot="1" x14ac:dyDescent="0.25">
      <c r="B26" s="5" t="s">
        <v>213</v>
      </c>
      <c r="C26" s="27">
        <v>548</v>
      </c>
      <c r="D26" s="27">
        <v>0</v>
      </c>
      <c r="E26" s="27">
        <v>0</v>
      </c>
      <c r="F26" s="27">
        <v>0</v>
      </c>
      <c r="G26" s="27">
        <v>326</v>
      </c>
      <c r="H26" s="27">
        <v>106</v>
      </c>
      <c r="I26" s="27">
        <v>0</v>
      </c>
      <c r="J26" s="27">
        <v>13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83</v>
      </c>
      <c r="Q26" s="27">
        <v>19</v>
      </c>
      <c r="R26" s="27">
        <v>0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2:42" ht="20.100000000000001" customHeight="1" thickBot="1" x14ac:dyDescent="0.25">
      <c r="B27" s="6" t="s">
        <v>214</v>
      </c>
      <c r="C27" s="29">
        <v>121</v>
      </c>
      <c r="D27" s="29">
        <v>0</v>
      </c>
      <c r="E27" s="29">
        <v>0</v>
      </c>
      <c r="F27" s="29">
        <v>0</v>
      </c>
      <c r="G27" s="29">
        <v>44</v>
      </c>
      <c r="H27" s="29">
        <v>39</v>
      </c>
      <c r="I27" s="29">
        <v>0</v>
      </c>
      <c r="J27" s="29">
        <v>2</v>
      </c>
      <c r="K27" s="29">
        <v>0</v>
      </c>
      <c r="L27" s="29">
        <v>0</v>
      </c>
      <c r="M27" s="29">
        <v>1</v>
      </c>
      <c r="N27" s="29">
        <v>0</v>
      </c>
      <c r="O27" s="29">
        <v>0</v>
      </c>
      <c r="P27" s="29">
        <v>11</v>
      </c>
      <c r="Q27" s="29">
        <v>9</v>
      </c>
      <c r="R27" s="29">
        <v>15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2:42" ht="20.100000000000001" customHeight="1" thickBot="1" x14ac:dyDescent="0.25">
      <c r="B28" s="4" t="s">
        <v>215</v>
      </c>
      <c r="C28" s="29">
        <v>349</v>
      </c>
      <c r="D28" s="29">
        <v>1</v>
      </c>
      <c r="E28" s="29">
        <v>0</v>
      </c>
      <c r="F28" s="29">
        <v>0</v>
      </c>
      <c r="G28" s="29">
        <v>171</v>
      </c>
      <c r="H28" s="29">
        <v>34</v>
      </c>
      <c r="I28" s="29">
        <v>31</v>
      </c>
      <c r="J28" s="29">
        <v>2</v>
      </c>
      <c r="K28" s="29">
        <v>2</v>
      </c>
      <c r="L28" s="29">
        <v>0</v>
      </c>
      <c r="M28" s="29">
        <v>0</v>
      </c>
      <c r="N28" s="29">
        <v>10</v>
      </c>
      <c r="O28" s="29">
        <v>0</v>
      </c>
      <c r="P28" s="29">
        <v>18</v>
      </c>
      <c r="Q28" s="29">
        <v>36</v>
      </c>
      <c r="R28" s="29">
        <v>44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2:42" ht="20.100000000000001" customHeight="1" thickBot="1" x14ac:dyDescent="0.25">
      <c r="B29" s="4" t="s">
        <v>216</v>
      </c>
      <c r="C29" s="28">
        <v>332</v>
      </c>
      <c r="D29" s="28">
        <v>0</v>
      </c>
      <c r="E29" s="28">
        <v>0</v>
      </c>
      <c r="F29" s="28">
        <v>0</v>
      </c>
      <c r="G29" s="28">
        <v>168</v>
      </c>
      <c r="H29" s="28">
        <v>37</v>
      </c>
      <c r="I29" s="28">
        <v>3</v>
      </c>
      <c r="J29" s="28">
        <v>46</v>
      </c>
      <c r="K29" s="28">
        <v>0</v>
      </c>
      <c r="L29" s="28">
        <v>0</v>
      </c>
      <c r="M29" s="28">
        <v>0</v>
      </c>
      <c r="N29" s="28">
        <v>0</v>
      </c>
      <c r="O29" s="28">
        <v>2</v>
      </c>
      <c r="P29" s="28">
        <v>20</v>
      </c>
      <c r="Q29" s="28">
        <v>51</v>
      </c>
      <c r="R29" s="28">
        <v>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ht="20.100000000000001" customHeight="1" thickBot="1" x14ac:dyDescent="0.25">
      <c r="B30" s="4" t="s">
        <v>217</v>
      </c>
      <c r="C30" s="19">
        <v>111</v>
      </c>
      <c r="D30" s="19">
        <v>0</v>
      </c>
      <c r="E30" s="19">
        <v>0</v>
      </c>
      <c r="F30" s="19">
        <v>0</v>
      </c>
      <c r="G30" s="19">
        <v>37</v>
      </c>
      <c r="H30" s="19">
        <v>49</v>
      </c>
      <c r="I30" s="19">
        <v>14</v>
      </c>
      <c r="J30" s="19">
        <v>11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ht="20.100000000000001" customHeight="1" thickBot="1" x14ac:dyDescent="0.25">
      <c r="B31" s="4" t="s">
        <v>218</v>
      </c>
      <c r="C31" s="19">
        <v>74</v>
      </c>
      <c r="D31" s="19">
        <v>0</v>
      </c>
      <c r="E31" s="19">
        <v>0</v>
      </c>
      <c r="F31" s="19">
        <v>0</v>
      </c>
      <c r="G31" s="19">
        <v>54</v>
      </c>
      <c r="H31" s="19">
        <v>2</v>
      </c>
      <c r="I31" s="19">
        <v>0</v>
      </c>
      <c r="J31" s="19">
        <v>8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10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20.100000000000001" customHeight="1" thickBot="1" x14ac:dyDescent="0.25">
      <c r="B32" s="4" t="s">
        <v>219</v>
      </c>
      <c r="C32" s="19">
        <v>109</v>
      </c>
      <c r="D32" s="19">
        <v>0</v>
      </c>
      <c r="E32" s="19">
        <v>0</v>
      </c>
      <c r="F32" s="19">
        <v>0</v>
      </c>
      <c r="G32" s="19">
        <v>65</v>
      </c>
      <c r="H32" s="19">
        <v>38</v>
      </c>
      <c r="I32" s="19">
        <v>5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2:42" ht="20.100000000000001" customHeight="1" thickBot="1" x14ac:dyDescent="0.25">
      <c r="B33" s="4" t="s">
        <v>220</v>
      </c>
      <c r="C33" s="19">
        <v>54</v>
      </c>
      <c r="D33" s="19">
        <v>0</v>
      </c>
      <c r="E33" s="19">
        <v>0</v>
      </c>
      <c r="F33" s="19">
        <v>0</v>
      </c>
      <c r="G33" s="19">
        <v>22</v>
      </c>
      <c r="H33" s="19">
        <v>10</v>
      </c>
      <c r="I33" s="19">
        <v>0</v>
      </c>
      <c r="J33" s="19">
        <v>9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9</v>
      </c>
      <c r="Q33" s="19">
        <v>4</v>
      </c>
      <c r="R33" s="19">
        <v>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2:42" ht="20.100000000000001" customHeight="1" thickBot="1" x14ac:dyDescent="0.25">
      <c r="B34" s="4" t="s">
        <v>221</v>
      </c>
      <c r="C34" s="19">
        <v>374</v>
      </c>
      <c r="D34" s="19">
        <v>0</v>
      </c>
      <c r="E34" s="19">
        <v>0</v>
      </c>
      <c r="F34" s="19">
        <v>0</v>
      </c>
      <c r="G34" s="19">
        <v>202</v>
      </c>
      <c r="H34" s="19">
        <v>71</v>
      </c>
      <c r="I34" s="19">
        <v>5</v>
      </c>
      <c r="J34" s="19">
        <v>0</v>
      </c>
      <c r="K34" s="19">
        <v>20</v>
      </c>
      <c r="L34" s="19">
        <v>0</v>
      </c>
      <c r="M34" s="19">
        <v>0</v>
      </c>
      <c r="N34" s="19">
        <v>0</v>
      </c>
      <c r="O34" s="19">
        <v>15</v>
      </c>
      <c r="P34" s="19">
        <v>35</v>
      </c>
      <c r="Q34" s="19">
        <v>26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2:42" ht="20.100000000000001" customHeight="1" thickBot="1" x14ac:dyDescent="0.25">
      <c r="B35" s="4" t="s">
        <v>222</v>
      </c>
      <c r="C35" s="19">
        <v>87</v>
      </c>
      <c r="D35" s="19">
        <v>0</v>
      </c>
      <c r="E35" s="19">
        <v>0</v>
      </c>
      <c r="F35" s="19">
        <v>0</v>
      </c>
      <c r="G35" s="19">
        <v>15</v>
      </c>
      <c r="H35" s="19">
        <v>52</v>
      </c>
      <c r="I35" s="19">
        <v>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7</v>
      </c>
      <c r="R35" s="19">
        <v>12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2:42" ht="20.100000000000001" customHeight="1" thickBot="1" x14ac:dyDescent="0.25">
      <c r="B36" s="4" t="s">
        <v>223</v>
      </c>
      <c r="C36" s="19">
        <v>352</v>
      </c>
      <c r="D36" s="19">
        <v>0</v>
      </c>
      <c r="E36" s="19">
        <v>0</v>
      </c>
      <c r="F36" s="19">
        <v>0</v>
      </c>
      <c r="G36" s="19">
        <v>104</v>
      </c>
      <c r="H36" s="19">
        <v>95</v>
      </c>
      <c r="I36" s="19">
        <v>19</v>
      </c>
      <c r="J36" s="19">
        <v>4</v>
      </c>
      <c r="K36" s="19">
        <v>7</v>
      </c>
      <c r="L36" s="19">
        <v>0</v>
      </c>
      <c r="M36" s="19">
        <v>0</v>
      </c>
      <c r="N36" s="19">
        <v>1</v>
      </c>
      <c r="O36" s="19">
        <v>9</v>
      </c>
      <c r="P36" s="19">
        <v>7</v>
      </c>
      <c r="Q36" s="19">
        <v>91</v>
      </c>
      <c r="R36" s="19">
        <v>15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2:42" ht="20.100000000000001" customHeight="1" thickBot="1" x14ac:dyDescent="0.25">
      <c r="B37" s="4" t="s">
        <v>224</v>
      </c>
      <c r="C37" s="19">
        <v>536</v>
      </c>
      <c r="D37" s="19">
        <v>0</v>
      </c>
      <c r="E37" s="19">
        <v>0</v>
      </c>
      <c r="F37" s="19">
        <v>0</v>
      </c>
      <c r="G37" s="19">
        <v>211</v>
      </c>
      <c r="H37" s="19">
        <v>148</v>
      </c>
      <c r="I37" s="19">
        <v>21</v>
      </c>
      <c r="J37" s="19">
        <v>40</v>
      </c>
      <c r="K37" s="19">
        <v>3</v>
      </c>
      <c r="L37" s="19">
        <v>15</v>
      </c>
      <c r="M37" s="19">
        <v>0</v>
      </c>
      <c r="N37" s="19">
        <v>6</v>
      </c>
      <c r="O37" s="19">
        <v>0</v>
      </c>
      <c r="P37" s="19">
        <v>40</v>
      </c>
      <c r="Q37" s="19">
        <v>43</v>
      </c>
      <c r="R37" s="19">
        <v>9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2:42" ht="20.100000000000001" customHeight="1" thickBot="1" x14ac:dyDescent="0.25">
      <c r="B38" s="4" t="s">
        <v>225</v>
      </c>
      <c r="C38" s="19">
        <v>197</v>
      </c>
      <c r="D38" s="19">
        <v>0</v>
      </c>
      <c r="E38" s="19">
        <v>0</v>
      </c>
      <c r="F38" s="19">
        <v>0</v>
      </c>
      <c r="G38" s="19">
        <v>114</v>
      </c>
      <c r="H38" s="19">
        <v>41</v>
      </c>
      <c r="I38" s="19">
        <v>0</v>
      </c>
      <c r="J38" s="19">
        <v>2</v>
      </c>
      <c r="K38" s="19">
        <v>2</v>
      </c>
      <c r="L38" s="19">
        <v>0</v>
      </c>
      <c r="M38" s="19">
        <v>0</v>
      </c>
      <c r="N38" s="19">
        <v>0</v>
      </c>
      <c r="O38" s="19">
        <v>0</v>
      </c>
      <c r="P38" s="19">
        <v>4</v>
      </c>
      <c r="Q38" s="19">
        <v>34</v>
      </c>
      <c r="R38" s="19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ht="20.100000000000001" customHeight="1" thickBot="1" x14ac:dyDescent="0.25">
      <c r="B39" s="4" t="s">
        <v>226</v>
      </c>
      <c r="C39" s="19">
        <v>156</v>
      </c>
      <c r="D39" s="19">
        <v>0</v>
      </c>
      <c r="E39" s="19">
        <v>0</v>
      </c>
      <c r="F39" s="19">
        <v>0</v>
      </c>
      <c r="G39" s="19">
        <v>78</v>
      </c>
      <c r="H39" s="19">
        <v>49</v>
      </c>
      <c r="I39" s="19">
        <v>0</v>
      </c>
      <c r="J39" s="19">
        <v>2</v>
      </c>
      <c r="K39" s="19">
        <v>0</v>
      </c>
      <c r="L39" s="19">
        <v>12</v>
      </c>
      <c r="M39" s="19">
        <v>0</v>
      </c>
      <c r="N39" s="19">
        <v>5</v>
      </c>
      <c r="O39" s="19">
        <v>0</v>
      </c>
      <c r="P39" s="19">
        <v>3</v>
      </c>
      <c r="Q39" s="19">
        <v>7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20.100000000000001" customHeight="1" thickBot="1" x14ac:dyDescent="0.25">
      <c r="B40" s="4" t="s">
        <v>227</v>
      </c>
      <c r="C40" s="19">
        <v>728</v>
      </c>
      <c r="D40" s="19">
        <v>0</v>
      </c>
      <c r="E40" s="19">
        <v>0</v>
      </c>
      <c r="F40" s="19">
        <v>0</v>
      </c>
      <c r="G40" s="19">
        <v>213</v>
      </c>
      <c r="H40" s="19">
        <v>267</v>
      </c>
      <c r="I40" s="19">
        <v>40</v>
      </c>
      <c r="J40" s="19">
        <v>40</v>
      </c>
      <c r="K40" s="19">
        <v>6</v>
      </c>
      <c r="L40" s="19">
        <v>0</v>
      </c>
      <c r="M40" s="19">
        <v>0</v>
      </c>
      <c r="N40" s="19">
        <v>1</v>
      </c>
      <c r="O40" s="19">
        <v>4</v>
      </c>
      <c r="P40" s="19">
        <v>31</v>
      </c>
      <c r="Q40" s="19">
        <v>95</v>
      </c>
      <c r="R40" s="19">
        <v>31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2:42" ht="20.100000000000001" customHeight="1" thickBot="1" x14ac:dyDescent="0.25">
      <c r="B41" s="4" t="s">
        <v>228</v>
      </c>
      <c r="C41" s="19">
        <v>6215</v>
      </c>
      <c r="D41" s="19">
        <v>5</v>
      </c>
      <c r="E41" s="19">
        <v>0</v>
      </c>
      <c r="F41" s="19">
        <v>0</v>
      </c>
      <c r="G41" s="19">
        <v>2888</v>
      </c>
      <c r="H41" s="19">
        <v>700</v>
      </c>
      <c r="I41" s="19">
        <v>376</v>
      </c>
      <c r="J41" s="19">
        <v>614</v>
      </c>
      <c r="K41" s="19">
        <v>235</v>
      </c>
      <c r="L41" s="19">
        <v>95</v>
      </c>
      <c r="M41" s="19">
        <v>47</v>
      </c>
      <c r="N41" s="19">
        <v>97</v>
      </c>
      <c r="O41" s="19">
        <v>38</v>
      </c>
      <c r="P41" s="19">
        <v>395</v>
      </c>
      <c r="Q41" s="19">
        <v>454</v>
      </c>
      <c r="R41" s="19">
        <v>271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2:42" ht="20.100000000000001" customHeight="1" thickBot="1" x14ac:dyDescent="0.25">
      <c r="B42" s="4" t="s">
        <v>229</v>
      </c>
      <c r="C42" s="19">
        <v>829</v>
      </c>
      <c r="D42" s="19">
        <v>0</v>
      </c>
      <c r="E42" s="19">
        <v>0</v>
      </c>
      <c r="F42" s="19">
        <v>0</v>
      </c>
      <c r="G42" s="19">
        <v>397</v>
      </c>
      <c r="H42" s="19">
        <v>166</v>
      </c>
      <c r="I42" s="19">
        <v>66</v>
      </c>
      <c r="J42" s="19">
        <v>33</v>
      </c>
      <c r="K42" s="19">
        <v>6</v>
      </c>
      <c r="L42" s="19">
        <v>0</v>
      </c>
      <c r="M42" s="19">
        <v>0</v>
      </c>
      <c r="N42" s="19">
        <v>0</v>
      </c>
      <c r="O42" s="19">
        <v>18</v>
      </c>
      <c r="P42" s="19">
        <v>53</v>
      </c>
      <c r="Q42" s="19">
        <v>48</v>
      </c>
      <c r="R42" s="19">
        <v>42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2:42" ht="20.100000000000001" customHeight="1" thickBot="1" x14ac:dyDescent="0.25">
      <c r="B43" s="4" t="s">
        <v>230</v>
      </c>
      <c r="C43" s="19">
        <v>570</v>
      </c>
      <c r="D43" s="19">
        <v>0</v>
      </c>
      <c r="E43" s="19">
        <v>0</v>
      </c>
      <c r="F43" s="19">
        <v>0</v>
      </c>
      <c r="G43" s="19">
        <v>236</v>
      </c>
      <c r="H43" s="19">
        <v>192</v>
      </c>
      <c r="I43" s="19">
        <v>22</v>
      </c>
      <c r="J43" s="19">
        <v>12</v>
      </c>
      <c r="K43" s="19">
        <v>7</v>
      </c>
      <c r="L43" s="19">
        <v>0</v>
      </c>
      <c r="M43" s="19">
        <v>0</v>
      </c>
      <c r="N43" s="19">
        <v>1</v>
      </c>
      <c r="O43" s="19">
        <v>4</v>
      </c>
      <c r="P43" s="19">
        <v>53</v>
      </c>
      <c r="Q43" s="19">
        <v>40</v>
      </c>
      <c r="R43" s="19">
        <v>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2:42" ht="20.100000000000001" customHeight="1" thickBot="1" x14ac:dyDescent="0.25">
      <c r="B44" s="4" t="s">
        <v>231</v>
      </c>
      <c r="C44" s="19">
        <v>888</v>
      </c>
      <c r="D44" s="19">
        <v>0</v>
      </c>
      <c r="E44" s="19">
        <v>0</v>
      </c>
      <c r="F44" s="19">
        <v>0</v>
      </c>
      <c r="G44" s="19">
        <v>446</v>
      </c>
      <c r="H44" s="19">
        <v>107</v>
      </c>
      <c r="I44" s="19">
        <v>80</v>
      </c>
      <c r="J44" s="19">
        <v>45</v>
      </c>
      <c r="K44" s="19">
        <v>34</v>
      </c>
      <c r="L44" s="19">
        <v>19</v>
      </c>
      <c r="M44" s="19">
        <v>5</v>
      </c>
      <c r="N44" s="19">
        <v>8</v>
      </c>
      <c r="O44" s="19">
        <v>10</v>
      </c>
      <c r="P44" s="19">
        <v>72</v>
      </c>
      <c r="Q44" s="19">
        <v>32</v>
      </c>
      <c r="R44" s="19">
        <v>30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2:42" ht="20.100000000000001" customHeight="1" thickBot="1" x14ac:dyDescent="0.25">
      <c r="B45" s="4" t="s">
        <v>232</v>
      </c>
      <c r="C45" s="19">
        <v>2842</v>
      </c>
      <c r="D45" s="19">
        <v>0</v>
      </c>
      <c r="E45" s="19">
        <v>0</v>
      </c>
      <c r="F45" s="19">
        <v>1</v>
      </c>
      <c r="G45" s="19">
        <v>1559</v>
      </c>
      <c r="H45" s="19">
        <v>402</v>
      </c>
      <c r="I45" s="19">
        <v>150</v>
      </c>
      <c r="J45" s="19">
        <v>97</v>
      </c>
      <c r="K45" s="19">
        <v>127</v>
      </c>
      <c r="L45" s="19">
        <v>75</v>
      </c>
      <c r="M45" s="19">
        <v>7</v>
      </c>
      <c r="N45" s="19">
        <v>9</v>
      </c>
      <c r="O45" s="19">
        <v>21</v>
      </c>
      <c r="P45" s="19">
        <v>198</v>
      </c>
      <c r="Q45" s="19">
        <v>172</v>
      </c>
      <c r="R45" s="19">
        <v>24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2:42" ht="20.100000000000001" customHeight="1" thickBot="1" x14ac:dyDescent="0.25">
      <c r="B46" s="4" t="s">
        <v>233</v>
      </c>
      <c r="C46" s="19">
        <v>774</v>
      </c>
      <c r="D46" s="19">
        <v>0</v>
      </c>
      <c r="E46" s="19">
        <v>0</v>
      </c>
      <c r="F46" s="19">
        <v>0</v>
      </c>
      <c r="G46" s="19">
        <v>371</v>
      </c>
      <c r="H46" s="19">
        <v>252</v>
      </c>
      <c r="I46" s="19">
        <v>12</v>
      </c>
      <c r="J46" s="19">
        <v>14</v>
      </c>
      <c r="K46" s="19">
        <v>7</v>
      </c>
      <c r="L46" s="19">
        <v>3</v>
      </c>
      <c r="M46" s="19">
        <v>0</v>
      </c>
      <c r="N46" s="19">
        <v>1</v>
      </c>
      <c r="O46" s="19">
        <v>3</v>
      </c>
      <c r="P46" s="19">
        <v>67</v>
      </c>
      <c r="Q46" s="19">
        <v>35</v>
      </c>
      <c r="R46" s="19">
        <v>9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2:42" ht="20.100000000000001" customHeight="1" thickBot="1" x14ac:dyDescent="0.25">
      <c r="B47" s="4" t="s">
        <v>234</v>
      </c>
      <c r="C47" s="19">
        <v>3963</v>
      </c>
      <c r="D47" s="19">
        <v>0</v>
      </c>
      <c r="E47" s="19">
        <v>0</v>
      </c>
      <c r="F47" s="19">
        <v>0</v>
      </c>
      <c r="G47" s="19">
        <v>2044</v>
      </c>
      <c r="H47" s="19">
        <v>596</v>
      </c>
      <c r="I47" s="19">
        <v>256</v>
      </c>
      <c r="J47" s="19">
        <v>184</v>
      </c>
      <c r="K47" s="19">
        <v>45</v>
      </c>
      <c r="L47" s="19">
        <v>11</v>
      </c>
      <c r="M47" s="19">
        <v>2</v>
      </c>
      <c r="N47" s="19">
        <v>7</v>
      </c>
      <c r="O47" s="19">
        <v>11</v>
      </c>
      <c r="P47" s="19">
        <v>288</v>
      </c>
      <c r="Q47" s="19">
        <v>469</v>
      </c>
      <c r="R47" s="19">
        <v>50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2:42" ht="20.100000000000001" customHeight="1" thickBot="1" x14ac:dyDescent="0.25">
      <c r="B48" s="4" t="s">
        <v>235</v>
      </c>
      <c r="C48" s="19">
        <v>479</v>
      </c>
      <c r="D48" s="19">
        <v>0</v>
      </c>
      <c r="E48" s="19">
        <v>0</v>
      </c>
      <c r="F48" s="19">
        <v>0</v>
      </c>
      <c r="G48" s="19">
        <v>125</v>
      </c>
      <c r="H48" s="19">
        <v>171</v>
      </c>
      <c r="I48" s="19">
        <v>40</v>
      </c>
      <c r="J48" s="19">
        <v>21</v>
      </c>
      <c r="K48" s="19">
        <v>2</v>
      </c>
      <c r="L48" s="19">
        <v>24</v>
      </c>
      <c r="M48" s="19">
        <v>3</v>
      </c>
      <c r="N48" s="19">
        <v>4</v>
      </c>
      <c r="O48" s="19">
        <v>4</v>
      </c>
      <c r="P48" s="19">
        <v>16</v>
      </c>
      <c r="Q48" s="19">
        <v>54</v>
      </c>
      <c r="R48" s="19">
        <v>15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2:42" ht="20.100000000000001" customHeight="1" thickBot="1" x14ac:dyDescent="0.25">
      <c r="B49" s="4" t="s">
        <v>236</v>
      </c>
      <c r="C49" s="19">
        <v>396</v>
      </c>
      <c r="D49" s="19">
        <v>0</v>
      </c>
      <c r="E49" s="19">
        <v>0</v>
      </c>
      <c r="F49" s="19">
        <v>0</v>
      </c>
      <c r="G49" s="19">
        <v>120</v>
      </c>
      <c r="H49" s="19">
        <v>80</v>
      </c>
      <c r="I49" s="19">
        <v>75</v>
      </c>
      <c r="J49" s="19">
        <v>10</v>
      </c>
      <c r="K49" s="19">
        <v>10</v>
      </c>
      <c r="L49" s="19">
        <v>0</v>
      </c>
      <c r="M49" s="19">
        <v>6</v>
      </c>
      <c r="N49" s="19">
        <v>5</v>
      </c>
      <c r="O49" s="19">
        <v>0</v>
      </c>
      <c r="P49" s="19">
        <v>50</v>
      </c>
      <c r="Q49" s="19">
        <v>40</v>
      </c>
      <c r="R49" s="19">
        <v>0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2:42" ht="20.100000000000001" customHeight="1" thickBot="1" x14ac:dyDescent="0.25">
      <c r="B50" s="4" t="s">
        <v>237</v>
      </c>
      <c r="C50" s="19">
        <v>840</v>
      </c>
      <c r="D50" s="19">
        <v>0</v>
      </c>
      <c r="E50" s="19">
        <v>0</v>
      </c>
      <c r="F50" s="19">
        <v>0</v>
      </c>
      <c r="G50" s="19">
        <v>508</v>
      </c>
      <c r="H50" s="19">
        <v>150</v>
      </c>
      <c r="I50" s="19">
        <v>26</v>
      </c>
      <c r="J50" s="19">
        <v>17</v>
      </c>
      <c r="K50" s="19">
        <v>4</v>
      </c>
      <c r="L50" s="19">
        <v>24</v>
      </c>
      <c r="M50" s="19">
        <v>0</v>
      </c>
      <c r="N50" s="19">
        <v>0</v>
      </c>
      <c r="O50" s="19">
        <v>3</v>
      </c>
      <c r="P50" s="19">
        <v>18</v>
      </c>
      <c r="Q50" s="19">
        <v>67</v>
      </c>
      <c r="R50" s="19">
        <v>23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2:42" ht="20.100000000000001" customHeight="1" thickBot="1" x14ac:dyDescent="0.25">
      <c r="B51" s="4" t="s">
        <v>238</v>
      </c>
      <c r="C51" s="19">
        <v>244</v>
      </c>
      <c r="D51" s="19">
        <v>0</v>
      </c>
      <c r="E51" s="19">
        <v>0</v>
      </c>
      <c r="F51" s="19">
        <v>0</v>
      </c>
      <c r="G51" s="19">
        <v>197</v>
      </c>
      <c r="H51" s="19">
        <v>13</v>
      </c>
      <c r="I51" s="19">
        <v>2</v>
      </c>
      <c r="J51" s="19">
        <v>1</v>
      </c>
      <c r="K51" s="19">
        <v>0</v>
      </c>
      <c r="L51" s="19">
        <v>5</v>
      </c>
      <c r="M51" s="19">
        <v>0</v>
      </c>
      <c r="N51" s="19">
        <v>0</v>
      </c>
      <c r="O51" s="19">
        <v>0</v>
      </c>
      <c r="P51" s="19">
        <v>2</v>
      </c>
      <c r="Q51" s="19">
        <v>24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2:42" ht="20.100000000000001" customHeight="1" thickBot="1" x14ac:dyDescent="0.25">
      <c r="B52" s="4" t="s">
        <v>239</v>
      </c>
      <c r="C52" s="19">
        <v>201</v>
      </c>
      <c r="D52" s="19">
        <v>0</v>
      </c>
      <c r="E52" s="19">
        <v>0</v>
      </c>
      <c r="F52" s="19">
        <v>0</v>
      </c>
      <c r="G52" s="19">
        <v>56</v>
      </c>
      <c r="H52" s="19">
        <v>57</v>
      </c>
      <c r="I52" s="19">
        <v>0</v>
      </c>
      <c r="J52" s="19">
        <v>26</v>
      </c>
      <c r="K52" s="19">
        <v>1</v>
      </c>
      <c r="L52" s="19">
        <v>0</v>
      </c>
      <c r="M52" s="19">
        <v>0</v>
      </c>
      <c r="N52" s="19">
        <v>0</v>
      </c>
      <c r="O52" s="19">
        <v>1</v>
      </c>
      <c r="P52" s="19">
        <v>5</v>
      </c>
      <c r="Q52" s="19">
        <v>43</v>
      </c>
      <c r="R52" s="19">
        <v>12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2:42" ht="20.100000000000001" customHeight="1" thickBot="1" x14ac:dyDescent="0.25">
      <c r="B53" s="4" t="s">
        <v>240</v>
      </c>
      <c r="C53" s="19">
        <v>779</v>
      </c>
      <c r="D53" s="19">
        <v>0</v>
      </c>
      <c r="E53" s="19">
        <v>0</v>
      </c>
      <c r="F53" s="19">
        <v>0</v>
      </c>
      <c r="G53" s="19">
        <v>460</v>
      </c>
      <c r="H53" s="19">
        <v>74</v>
      </c>
      <c r="I53" s="19">
        <v>6</v>
      </c>
      <c r="J53" s="19">
        <v>54</v>
      </c>
      <c r="K53" s="19">
        <v>18</v>
      </c>
      <c r="L53" s="19">
        <v>4</v>
      </c>
      <c r="M53" s="19">
        <v>1</v>
      </c>
      <c r="N53" s="19">
        <v>16</v>
      </c>
      <c r="O53" s="19">
        <v>2</v>
      </c>
      <c r="P53" s="19">
        <v>78</v>
      </c>
      <c r="Q53" s="19">
        <v>53</v>
      </c>
      <c r="R53" s="19">
        <v>13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2:42" ht="20.100000000000001" customHeight="1" thickBot="1" x14ac:dyDescent="0.25">
      <c r="B54" s="4" t="s">
        <v>241</v>
      </c>
      <c r="C54" s="19">
        <v>8557</v>
      </c>
      <c r="D54" s="19">
        <v>3</v>
      </c>
      <c r="E54" s="19">
        <v>0</v>
      </c>
      <c r="F54" s="19">
        <v>0</v>
      </c>
      <c r="G54" s="19">
        <v>5087</v>
      </c>
      <c r="H54" s="19">
        <v>673</v>
      </c>
      <c r="I54" s="19">
        <v>259</v>
      </c>
      <c r="J54" s="19">
        <v>314</v>
      </c>
      <c r="K54" s="19">
        <v>82</v>
      </c>
      <c r="L54" s="19">
        <v>304</v>
      </c>
      <c r="M54" s="19">
        <v>28</v>
      </c>
      <c r="N54" s="19">
        <v>2</v>
      </c>
      <c r="O54" s="19">
        <v>11</v>
      </c>
      <c r="P54" s="19">
        <v>450</v>
      </c>
      <c r="Q54" s="19">
        <v>991</v>
      </c>
      <c r="R54" s="19">
        <v>353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2:42" ht="20.100000000000001" customHeight="1" thickBot="1" x14ac:dyDescent="0.25">
      <c r="B55" s="4" t="s">
        <v>242</v>
      </c>
      <c r="C55" s="19">
        <v>2292</v>
      </c>
      <c r="D55" s="19">
        <v>5</v>
      </c>
      <c r="E55" s="19">
        <v>0</v>
      </c>
      <c r="F55" s="19">
        <v>0</v>
      </c>
      <c r="G55" s="19">
        <v>1013</v>
      </c>
      <c r="H55" s="19">
        <v>152</v>
      </c>
      <c r="I55" s="19">
        <v>55</v>
      </c>
      <c r="J55" s="19">
        <v>189</v>
      </c>
      <c r="K55" s="19">
        <v>45</v>
      </c>
      <c r="L55" s="19">
        <v>29</v>
      </c>
      <c r="M55" s="19">
        <v>9</v>
      </c>
      <c r="N55" s="19">
        <v>27</v>
      </c>
      <c r="O55" s="19">
        <v>51</v>
      </c>
      <c r="P55" s="19">
        <v>419</v>
      </c>
      <c r="Q55" s="19">
        <v>232</v>
      </c>
      <c r="R55" s="19">
        <v>66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2:42" ht="20.100000000000001" customHeight="1" thickBot="1" x14ac:dyDescent="0.25">
      <c r="B56" s="4" t="s">
        <v>243</v>
      </c>
      <c r="C56" s="19">
        <v>1283</v>
      </c>
      <c r="D56" s="19">
        <v>0</v>
      </c>
      <c r="E56" s="19">
        <v>0</v>
      </c>
      <c r="F56" s="19">
        <v>0</v>
      </c>
      <c r="G56" s="19">
        <v>873</v>
      </c>
      <c r="H56" s="19">
        <v>81</v>
      </c>
      <c r="I56" s="19">
        <v>0</v>
      </c>
      <c r="J56" s="19">
        <v>12</v>
      </c>
      <c r="K56" s="19">
        <v>12</v>
      </c>
      <c r="L56" s="19">
        <v>8</v>
      </c>
      <c r="M56" s="19">
        <v>2</v>
      </c>
      <c r="N56" s="19">
        <v>6</v>
      </c>
      <c r="O56" s="19">
        <v>3</v>
      </c>
      <c r="P56" s="19">
        <v>91</v>
      </c>
      <c r="Q56" s="19">
        <v>183</v>
      </c>
      <c r="R56" s="19">
        <v>12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2:42" ht="20.100000000000001" customHeight="1" thickBot="1" x14ac:dyDescent="0.25">
      <c r="B57" s="4" t="s">
        <v>244</v>
      </c>
      <c r="C57" s="19">
        <v>364</v>
      </c>
      <c r="D57" s="19">
        <v>0</v>
      </c>
      <c r="E57" s="19">
        <v>0</v>
      </c>
      <c r="F57" s="19">
        <v>0</v>
      </c>
      <c r="G57" s="19">
        <v>193</v>
      </c>
      <c r="H57" s="19">
        <v>65</v>
      </c>
      <c r="I57" s="19">
        <v>0</v>
      </c>
      <c r="J57" s="19">
        <v>0</v>
      </c>
      <c r="K57" s="19">
        <v>23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83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2:42" ht="20.100000000000001" customHeight="1" thickBot="1" x14ac:dyDescent="0.25">
      <c r="B58" s="4" t="s">
        <v>270</v>
      </c>
      <c r="C58" s="19">
        <v>602</v>
      </c>
      <c r="D58" s="19">
        <v>0</v>
      </c>
      <c r="E58" s="19">
        <v>0</v>
      </c>
      <c r="F58" s="19">
        <v>0</v>
      </c>
      <c r="G58" s="19">
        <v>269</v>
      </c>
      <c r="H58" s="19">
        <v>148</v>
      </c>
      <c r="I58" s="19">
        <v>21</v>
      </c>
      <c r="J58" s="19">
        <v>4</v>
      </c>
      <c r="K58" s="19">
        <v>16</v>
      </c>
      <c r="L58" s="19">
        <v>0</v>
      </c>
      <c r="M58" s="19">
        <v>2</v>
      </c>
      <c r="N58" s="19">
        <v>1</v>
      </c>
      <c r="O58" s="19">
        <v>0</v>
      </c>
      <c r="P58" s="19">
        <v>83</v>
      </c>
      <c r="Q58" s="19">
        <v>47</v>
      </c>
      <c r="R58" s="19">
        <v>11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2:42" ht="20.100000000000001" customHeight="1" thickBot="1" x14ac:dyDescent="0.25">
      <c r="B59" s="4" t="s">
        <v>246</v>
      </c>
      <c r="C59" s="19">
        <v>975</v>
      </c>
      <c r="D59" s="19">
        <v>1</v>
      </c>
      <c r="E59" s="19">
        <v>0</v>
      </c>
      <c r="F59" s="19">
        <v>0</v>
      </c>
      <c r="G59" s="19">
        <v>475</v>
      </c>
      <c r="H59" s="19">
        <v>120</v>
      </c>
      <c r="I59" s="19">
        <v>65</v>
      </c>
      <c r="J59" s="19">
        <v>103</v>
      </c>
      <c r="K59" s="19">
        <v>14</v>
      </c>
      <c r="L59" s="19">
        <v>0</v>
      </c>
      <c r="M59" s="19">
        <v>2</v>
      </c>
      <c r="N59" s="19">
        <v>1</v>
      </c>
      <c r="O59" s="19">
        <v>2</v>
      </c>
      <c r="P59" s="19">
        <v>111</v>
      </c>
      <c r="Q59" s="19">
        <v>55</v>
      </c>
      <c r="R59" s="19">
        <v>26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2:42" ht="20.100000000000001" customHeight="1" thickBot="1" x14ac:dyDescent="0.25">
      <c r="B60" s="4" t="s">
        <v>247</v>
      </c>
      <c r="C60" s="19">
        <v>264</v>
      </c>
      <c r="D60" s="19">
        <v>0</v>
      </c>
      <c r="E60" s="19">
        <v>0</v>
      </c>
      <c r="F60" s="19">
        <v>0</v>
      </c>
      <c r="G60" s="19">
        <v>38</v>
      </c>
      <c r="H60" s="19">
        <v>165</v>
      </c>
      <c r="I60" s="19">
        <v>2</v>
      </c>
      <c r="J60" s="19">
        <v>0</v>
      </c>
      <c r="K60" s="19">
        <v>20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39</v>
      </c>
      <c r="R60" s="19">
        <v>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2:42" ht="20.100000000000001" customHeight="1" thickBot="1" x14ac:dyDescent="0.25">
      <c r="B61" s="7" t="s">
        <v>22</v>
      </c>
      <c r="C61" s="9">
        <f>SUM(C11:C60)</f>
        <v>55482</v>
      </c>
      <c r="D61" s="9">
        <f t="shared" ref="D61:R61" si="0">SUM(D11:D60)</f>
        <v>21</v>
      </c>
      <c r="E61" s="9">
        <f t="shared" si="0"/>
        <v>0</v>
      </c>
      <c r="F61" s="9">
        <f t="shared" si="0"/>
        <v>1</v>
      </c>
      <c r="G61" s="9">
        <f t="shared" si="0"/>
        <v>28523</v>
      </c>
      <c r="H61" s="9">
        <f t="shared" si="0"/>
        <v>7998</v>
      </c>
      <c r="I61" s="9">
        <f t="shared" si="0"/>
        <v>2187</v>
      </c>
      <c r="J61" s="9">
        <f t="shared" si="0"/>
        <v>2920</v>
      </c>
      <c r="K61" s="9">
        <f t="shared" si="0"/>
        <v>1025</v>
      </c>
      <c r="L61" s="9">
        <f t="shared" si="0"/>
        <v>988</v>
      </c>
      <c r="M61" s="9">
        <f t="shared" si="0"/>
        <v>264</v>
      </c>
      <c r="N61" s="9">
        <f t="shared" si="0"/>
        <v>328</v>
      </c>
      <c r="O61" s="9">
        <f t="shared" si="0"/>
        <v>373</v>
      </c>
      <c r="P61" s="9">
        <f t="shared" si="0"/>
        <v>4059</v>
      </c>
      <c r="Q61" s="9">
        <f t="shared" si="0"/>
        <v>5201</v>
      </c>
      <c r="R61" s="9">
        <f t="shared" si="0"/>
        <v>1594</v>
      </c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8"/>
      <c r="AJ61" s="19"/>
      <c r="AK61" s="19"/>
      <c r="AL61" s="19"/>
      <c r="AM61" s="19"/>
      <c r="AN61" s="19"/>
      <c r="AO61" s="19"/>
      <c r="AP61" s="19"/>
    </row>
    <row r="62" spans="2:42" ht="20.100000000000001" customHeight="1" thickBot="1" x14ac:dyDescent="0.25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76" t="s">
        <v>52</v>
      </c>
      <c r="D9" s="69"/>
      <c r="E9" s="69"/>
      <c r="F9" s="77"/>
      <c r="G9" s="76" t="s">
        <v>53</v>
      </c>
      <c r="H9" s="69"/>
      <c r="I9" s="69"/>
      <c r="J9" s="77"/>
      <c r="K9" s="76" t="s">
        <v>54</v>
      </c>
      <c r="L9" s="69"/>
      <c r="M9" s="69"/>
      <c r="N9" s="69"/>
      <c r="O9" s="69"/>
      <c r="P9" s="77"/>
      <c r="Q9" s="76" t="s">
        <v>55</v>
      </c>
      <c r="R9" s="69"/>
      <c r="S9" s="69"/>
      <c r="T9" s="69"/>
      <c r="U9" s="69"/>
      <c r="V9" s="77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198</v>
      </c>
      <c r="C11" s="18">
        <v>14</v>
      </c>
      <c r="D11" s="18">
        <v>9</v>
      </c>
      <c r="E11" s="18">
        <v>5</v>
      </c>
      <c r="F11" s="18">
        <v>0</v>
      </c>
      <c r="G11" s="18">
        <v>7</v>
      </c>
      <c r="H11" s="18">
        <v>0</v>
      </c>
      <c r="I11" s="18">
        <v>7</v>
      </c>
      <c r="J11" s="18">
        <v>2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6</v>
      </c>
      <c r="R11" s="18">
        <v>9</v>
      </c>
      <c r="S11" s="18">
        <v>0</v>
      </c>
      <c r="T11" s="18">
        <v>2</v>
      </c>
      <c r="U11" s="18">
        <v>14</v>
      </c>
      <c r="V11" s="18">
        <v>43</v>
      </c>
    </row>
    <row r="12" spans="2:22" ht="20.100000000000001" customHeight="1" thickBot="1" x14ac:dyDescent="0.25">
      <c r="B12" s="4" t="s">
        <v>199</v>
      </c>
      <c r="C12" s="19">
        <v>90</v>
      </c>
      <c r="D12" s="19">
        <v>15</v>
      </c>
      <c r="E12" s="19">
        <v>68</v>
      </c>
      <c r="F12" s="19">
        <v>7</v>
      </c>
      <c r="G12" s="19">
        <v>29</v>
      </c>
      <c r="H12" s="19">
        <v>0</v>
      </c>
      <c r="I12" s="19">
        <v>29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38</v>
      </c>
      <c r="R12" s="19">
        <v>38</v>
      </c>
      <c r="S12" s="19">
        <v>0</v>
      </c>
      <c r="T12" s="19">
        <v>9</v>
      </c>
      <c r="U12" s="19">
        <v>30</v>
      </c>
      <c r="V12" s="19">
        <v>130</v>
      </c>
    </row>
    <row r="13" spans="2:22" ht="20.100000000000001" customHeight="1" thickBot="1" x14ac:dyDescent="0.25">
      <c r="B13" s="4" t="s">
        <v>200</v>
      </c>
      <c r="C13" s="19">
        <v>29</v>
      </c>
      <c r="D13" s="19">
        <v>4</v>
      </c>
      <c r="E13" s="19">
        <v>22</v>
      </c>
      <c r="F13" s="19">
        <v>3</v>
      </c>
      <c r="G13" s="19">
        <v>10</v>
      </c>
      <c r="H13" s="19">
        <v>0</v>
      </c>
      <c r="I13" s="19">
        <v>8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9</v>
      </c>
      <c r="R13" s="19">
        <v>15</v>
      </c>
      <c r="S13" s="19">
        <v>0</v>
      </c>
      <c r="T13" s="19">
        <v>3</v>
      </c>
      <c r="U13" s="19">
        <v>8</v>
      </c>
      <c r="V13" s="19">
        <v>41</v>
      </c>
    </row>
    <row r="14" spans="2:22" ht="20.100000000000001" customHeight="1" thickBot="1" x14ac:dyDescent="0.25">
      <c r="B14" s="4" t="s">
        <v>201</v>
      </c>
      <c r="C14" s="19">
        <v>108</v>
      </c>
      <c r="D14" s="19">
        <v>3</v>
      </c>
      <c r="E14" s="19">
        <v>97</v>
      </c>
      <c r="F14" s="19">
        <v>8</v>
      </c>
      <c r="G14" s="19">
        <v>74</v>
      </c>
      <c r="H14" s="19">
        <v>0</v>
      </c>
      <c r="I14" s="19">
        <v>74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80</v>
      </c>
      <c r="R14" s="19">
        <v>80</v>
      </c>
      <c r="S14" s="19">
        <v>0</v>
      </c>
      <c r="T14" s="19">
        <v>0</v>
      </c>
      <c r="U14" s="19">
        <v>93</v>
      </c>
      <c r="V14" s="19">
        <v>187</v>
      </c>
    </row>
    <row r="15" spans="2:22" ht="20.100000000000001" customHeight="1" thickBot="1" x14ac:dyDescent="0.25">
      <c r="B15" s="4" t="s">
        <v>202</v>
      </c>
      <c r="C15" s="19">
        <v>27</v>
      </c>
      <c r="D15" s="19">
        <v>12</v>
      </c>
      <c r="E15" s="19">
        <v>11</v>
      </c>
      <c r="F15" s="19">
        <v>4</v>
      </c>
      <c r="G15" s="19">
        <v>8</v>
      </c>
      <c r="H15" s="19">
        <v>0</v>
      </c>
      <c r="I15" s="19">
        <v>8</v>
      </c>
      <c r="J15" s="19">
        <v>4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3</v>
      </c>
      <c r="S15" s="19">
        <v>0</v>
      </c>
      <c r="T15" s="19">
        <v>0</v>
      </c>
      <c r="U15" s="19">
        <v>11</v>
      </c>
      <c r="V15" s="19">
        <v>27</v>
      </c>
    </row>
    <row r="16" spans="2:22" ht="20.100000000000001" customHeight="1" thickBot="1" x14ac:dyDescent="0.25">
      <c r="B16" s="4" t="s">
        <v>203</v>
      </c>
      <c r="C16" s="19">
        <v>41</v>
      </c>
      <c r="D16" s="19">
        <v>6</v>
      </c>
      <c r="E16" s="19">
        <v>12</v>
      </c>
      <c r="F16" s="19">
        <v>23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6</v>
      </c>
      <c r="R16" s="19">
        <v>6</v>
      </c>
      <c r="S16" s="19">
        <v>2</v>
      </c>
      <c r="T16" s="19">
        <v>0</v>
      </c>
      <c r="U16" s="19">
        <v>2</v>
      </c>
      <c r="V16" s="19">
        <v>13</v>
      </c>
    </row>
    <row r="17" spans="2:22" ht="20.100000000000001" customHeight="1" thickBot="1" x14ac:dyDescent="0.25">
      <c r="B17" s="4" t="s">
        <v>204</v>
      </c>
      <c r="C17" s="19">
        <v>99</v>
      </c>
      <c r="D17" s="19">
        <v>12</v>
      </c>
      <c r="E17" s="19">
        <v>64</v>
      </c>
      <c r="F17" s="19">
        <v>23</v>
      </c>
      <c r="G17" s="19">
        <v>27</v>
      </c>
      <c r="H17" s="19">
        <v>0</v>
      </c>
      <c r="I17" s="19">
        <v>28</v>
      </c>
      <c r="J17" s="19">
        <v>13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44</v>
      </c>
      <c r="R17" s="19">
        <v>45</v>
      </c>
      <c r="S17" s="19">
        <v>0</v>
      </c>
      <c r="T17" s="19">
        <v>2</v>
      </c>
      <c r="U17" s="19">
        <v>38</v>
      </c>
      <c r="V17" s="19">
        <v>116</v>
      </c>
    </row>
    <row r="18" spans="2:22" ht="20.100000000000001" customHeight="1" thickBot="1" x14ac:dyDescent="0.25">
      <c r="B18" s="4" t="s">
        <v>205</v>
      </c>
      <c r="C18" s="19">
        <v>98</v>
      </c>
      <c r="D18" s="19">
        <v>54</v>
      </c>
      <c r="E18" s="19">
        <v>31</v>
      </c>
      <c r="F18" s="19">
        <v>13</v>
      </c>
      <c r="G18" s="19">
        <v>12</v>
      </c>
      <c r="H18" s="19">
        <v>0</v>
      </c>
      <c r="I18" s="19">
        <v>13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13</v>
      </c>
      <c r="R18" s="19">
        <v>13</v>
      </c>
      <c r="S18" s="19">
        <v>0</v>
      </c>
      <c r="T18" s="19">
        <v>0</v>
      </c>
      <c r="U18" s="19">
        <v>18</v>
      </c>
      <c r="V18" s="19">
        <v>67</v>
      </c>
    </row>
    <row r="19" spans="2:22" ht="20.100000000000001" customHeight="1" thickBot="1" x14ac:dyDescent="0.25">
      <c r="B19" s="4" t="s">
        <v>206</v>
      </c>
      <c r="C19" s="19">
        <v>12</v>
      </c>
      <c r="D19" s="19">
        <v>0</v>
      </c>
      <c r="E19" s="19">
        <v>0</v>
      </c>
      <c r="F19" s="19">
        <v>12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3</v>
      </c>
    </row>
    <row r="20" spans="2:22" ht="20.100000000000001" customHeight="1" thickBot="1" x14ac:dyDescent="0.25">
      <c r="B20" s="4" t="s">
        <v>207</v>
      </c>
      <c r="C20" s="19">
        <v>2</v>
      </c>
      <c r="D20" s="19">
        <v>0</v>
      </c>
      <c r="E20" s="19">
        <v>1</v>
      </c>
      <c r="F20" s="19">
        <v>1</v>
      </c>
      <c r="G20" s="19">
        <v>0</v>
      </c>
      <c r="H20" s="19">
        <v>0</v>
      </c>
      <c r="I20" s="19">
        <v>2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</v>
      </c>
      <c r="R20" s="19">
        <v>1</v>
      </c>
      <c r="S20" s="19">
        <v>0</v>
      </c>
      <c r="T20" s="19">
        <v>0</v>
      </c>
      <c r="U20" s="19">
        <v>0</v>
      </c>
      <c r="V20" s="19">
        <v>7</v>
      </c>
    </row>
    <row r="21" spans="2:22" ht="20.100000000000001" customHeight="1" thickBot="1" x14ac:dyDescent="0.25">
      <c r="B21" s="4" t="s">
        <v>208</v>
      </c>
      <c r="C21" s="19">
        <v>35</v>
      </c>
      <c r="D21" s="19">
        <v>1</v>
      </c>
      <c r="E21" s="19">
        <v>33</v>
      </c>
      <c r="F21" s="19">
        <v>1</v>
      </c>
      <c r="G21" s="19">
        <v>21</v>
      </c>
      <c r="H21" s="19">
        <v>0</v>
      </c>
      <c r="I21" s="19">
        <v>22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27</v>
      </c>
      <c r="R21" s="19">
        <v>28</v>
      </c>
      <c r="S21" s="19">
        <v>3</v>
      </c>
      <c r="T21" s="19">
        <v>5</v>
      </c>
      <c r="U21" s="19">
        <v>41</v>
      </c>
      <c r="V21" s="19">
        <v>38</v>
      </c>
    </row>
    <row r="22" spans="2:22" ht="20.100000000000001" customHeight="1" thickBot="1" x14ac:dyDescent="0.25">
      <c r="B22" s="4" t="s">
        <v>209</v>
      </c>
      <c r="C22" s="19">
        <v>26</v>
      </c>
      <c r="D22" s="19">
        <v>7</v>
      </c>
      <c r="E22" s="19">
        <v>13</v>
      </c>
      <c r="F22" s="19">
        <v>6</v>
      </c>
      <c r="G22" s="19">
        <v>18</v>
      </c>
      <c r="H22" s="19">
        <v>0</v>
      </c>
      <c r="I22" s="19">
        <v>18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19</v>
      </c>
      <c r="R22" s="19">
        <v>19</v>
      </c>
      <c r="S22" s="19">
        <v>0</v>
      </c>
      <c r="T22" s="19">
        <v>2</v>
      </c>
      <c r="U22" s="19">
        <v>18</v>
      </c>
      <c r="V22" s="19">
        <v>38</v>
      </c>
    </row>
    <row r="23" spans="2:22" ht="20.100000000000001" customHeight="1" thickBot="1" x14ac:dyDescent="0.25">
      <c r="B23" s="4" t="s">
        <v>210</v>
      </c>
      <c r="C23" s="19">
        <v>72</v>
      </c>
      <c r="D23" s="19">
        <v>29</v>
      </c>
      <c r="E23" s="19">
        <v>38</v>
      </c>
      <c r="F23" s="19">
        <v>5</v>
      </c>
      <c r="G23" s="19">
        <v>22</v>
      </c>
      <c r="H23" s="19">
        <v>0</v>
      </c>
      <c r="I23" s="19">
        <v>18</v>
      </c>
      <c r="J23" s="19">
        <v>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27</v>
      </c>
      <c r="R23" s="19">
        <v>27</v>
      </c>
      <c r="S23" s="19">
        <v>0</v>
      </c>
      <c r="T23" s="19">
        <v>5</v>
      </c>
      <c r="U23" s="19">
        <v>20</v>
      </c>
      <c r="V23" s="19">
        <v>87</v>
      </c>
    </row>
    <row r="24" spans="2:22" ht="20.100000000000001" customHeight="1" thickBot="1" x14ac:dyDescent="0.25">
      <c r="B24" s="4" t="s">
        <v>211</v>
      </c>
      <c r="C24" s="19">
        <v>227</v>
      </c>
      <c r="D24" s="19">
        <v>15</v>
      </c>
      <c r="E24" s="19">
        <v>162</v>
      </c>
      <c r="F24" s="19">
        <v>50</v>
      </c>
      <c r="G24" s="19">
        <v>120</v>
      </c>
      <c r="H24" s="19">
        <v>0</v>
      </c>
      <c r="I24" s="19">
        <v>118</v>
      </c>
      <c r="J24" s="19">
        <v>13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98</v>
      </c>
      <c r="R24" s="19">
        <v>98</v>
      </c>
      <c r="S24" s="19">
        <v>3</v>
      </c>
      <c r="T24" s="19">
        <v>6</v>
      </c>
      <c r="U24" s="19">
        <v>135</v>
      </c>
      <c r="V24" s="19">
        <v>215</v>
      </c>
    </row>
    <row r="25" spans="2:22" ht="20.100000000000001" customHeight="1" thickBot="1" x14ac:dyDescent="0.25">
      <c r="B25" s="4" t="s">
        <v>212</v>
      </c>
      <c r="C25" s="19">
        <v>51</v>
      </c>
      <c r="D25" s="19">
        <v>22</v>
      </c>
      <c r="E25" s="19">
        <v>23</v>
      </c>
      <c r="F25" s="19">
        <v>6</v>
      </c>
      <c r="G25" s="19">
        <v>42</v>
      </c>
      <c r="H25" s="19">
        <v>0</v>
      </c>
      <c r="I25" s="19">
        <v>48</v>
      </c>
      <c r="J25" s="19">
        <v>10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32</v>
      </c>
      <c r="R25" s="19">
        <v>33</v>
      </c>
      <c r="S25" s="19">
        <v>0</v>
      </c>
      <c r="T25" s="19">
        <v>17</v>
      </c>
      <c r="U25" s="19">
        <v>15</v>
      </c>
      <c r="V25" s="19">
        <v>66</v>
      </c>
    </row>
    <row r="26" spans="2:22" ht="20.100000000000001" customHeight="1" thickBot="1" x14ac:dyDescent="0.25">
      <c r="B26" s="5" t="s">
        <v>213</v>
      </c>
      <c r="C26" s="27">
        <v>8</v>
      </c>
      <c r="D26" s="27">
        <v>3</v>
      </c>
      <c r="E26" s="27">
        <v>0</v>
      </c>
      <c r="F26" s="27">
        <v>5</v>
      </c>
      <c r="G26" s="27">
        <v>12</v>
      </c>
      <c r="H26" s="27">
        <v>0</v>
      </c>
      <c r="I26" s="27">
        <v>12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12</v>
      </c>
      <c r="R26" s="27">
        <v>12</v>
      </c>
      <c r="S26" s="27">
        <v>1</v>
      </c>
      <c r="T26" s="27">
        <v>0</v>
      </c>
      <c r="U26" s="27">
        <v>4</v>
      </c>
      <c r="V26" s="27">
        <v>54</v>
      </c>
    </row>
    <row r="27" spans="2:22" ht="20.100000000000001" customHeight="1" thickBot="1" x14ac:dyDescent="0.25">
      <c r="B27" s="6" t="s">
        <v>214</v>
      </c>
      <c r="C27" s="29">
        <v>3</v>
      </c>
      <c r="D27" s="29">
        <v>0</v>
      </c>
      <c r="E27" s="29">
        <v>0</v>
      </c>
      <c r="F27" s="29">
        <v>3</v>
      </c>
      <c r="G27" s="29">
        <v>3</v>
      </c>
      <c r="H27" s="29">
        <v>0</v>
      </c>
      <c r="I27" s="29">
        <v>2</v>
      </c>
      <c r="J27" s="29">
        <v>1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2</v>
      </c>
      <c r="R27" s="29">
        <v>6</v>
      </c>
      <c r="S27" s="29">
        <v>0</v>
      </c>
      <c r="T27" s="29">
        <v>0</v>
      </c>
      <c r="U27" s="29">
        <v>0</v>
      </c>
      <c r="V27" s="29">
        <v>8</v>
      </c>
    </row>
    <row r="28" spans="2:22" ht="20.100000000000001" customHeight="1" thickBot="1" x14ac:dyDescent="0.25">
      <c r="B28" s="4" t="s">
        <v>215</v>
      </c>
      <c r="C28" s="29">
        <v>3</v>
      </c>
      <c r="D28" s="29">
        <v>3</v>
      </c>
      <c r="E28" s="29">
        <v>0</v>
      </c>
      <c r="F28" s="29">
        <v>0</v>
      </c>
      <c r="G28" s="29">
        <v>2</v>
      </c>
      <c r="H28" s="29">
        <v>0</v>
      </c>
      <c r="I28" s="29">
        <v>2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2</v>
      </c>
      <c r="R28" s="29">
        <v>2</v>
      </c>
      <c r="S28" s="29">
        <v>0</v>
      </c>
      <c r="T28" s="29">
        <v>0</v>
      </c>
      <c r="U28" s="29">
        <v>0</v>
      </c>
      <c r="V28" s="29">
        <v>7</v>
      </c>
    </row>
    <row r="29" spans="2:22" ht="20.100000000000001" customHeight="1" thickBot="1" x14ac:dyDescent="0.25">
      <c r="B29" s="4" t="s">
        <v>216</v>
      </c>
      <c r="C29" s="28">
        <v>6</v>
      </c>
      <c r="D29" s="28">
        <v>0</v>
      </c>
      <c r="E29" s="28">
        <v>4</v>
      </c>
      <c r="F29" s="28">
        <v>2</v>
      </c>
      <c r="G29" s="28">
        <v>2</v>
      </c>
      <c r="H29" s="28">
        <v>0</v>
      </c>
      <c r="I29" s="28">
        <v>2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5</v>
      </c>
      <c r="R29" s="28">
        <v>5</v>
      </c>
      <c r="S29" s="28">
        <v>0</v>
      </c>
      <c r="T29" s="28">
        <v>4</v>
      </c>
      <c r="U29" s="28">
        <v>2</v>
      </c>
      <c r="V29" s="28">
        <v>16</v>
      </c>
    </row>
    <row r="30" spans="2:22" ht="20.100000000000001" customHeight="1" thickBot="1" x14ac:dyDescent="0.25">
      <c r="B30" s="4" t="s">
        <v>217</v>
      </c>
      <c r="C30" s="19">
        <v>2</v>
      </c>
      <c r="D30" s="19">
        <v>1</v>
      </c>
      <c r="E30" s="19">
        <v>0</v>
      </c>
      <c r="F30" s="19">
        <v>1</v>
      </c>
      <c r="G30" s="19">
        <v>8</v>
      </c>
      <c r="H30" s="19">
        <v>0</v>
      </c>
      <c r="I30" s="19">
        <v>8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7</v>
      </c>
    </row>
    <row r="31" spans="2:22" ht="20.100000000000001" customHeight="1" thickBot="1" x14ac:dyDescent="0.25">
      <c r="B31" s="4" t="s">
        <v>218</v>
      </c>
      <c r="C31" s="19">
        <v>45</v>
      </c>
      <c r="D31" s="19">
        <v>0</v>
      </c>
      <c r="E31" s="19">
        <v>5</v>
      </c>
      <c r="F31" s="19">
        <v>40</v>
      </c>
      <c r="G31" s="19">
        <v>7</v>
      </c>
      <c r="H31" s="19">
        <v>0</v>
      </c>
      <c r="I31" s="19">
        <v>7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5</v>
      </c>
      <c r="R31" s="19">
        <v>5</v>
      </c>
      <c r="S31" s="19">
        <v>0</v>
      </c>
      <c r="T31" s="19">
        <v>0</v>
      </c>
      <c r="U31" s="19">
        <v>3</v>
      </c>
      <c r="V31" s="19">
        <v>6</v>
      </c>
    </row>
    <row r="32" spans="2:22" ht="20.100000000000001" customHeight="1" thickBot="1" x14ac:dyDescent="0.25">
      <c r="B32" s="4" t="s">
        <v>219</v>
      </c>
      <c r="C32" s="19">
        <v>12</v>
      </c>
      <c r="D32" s="19">
        <v>0</v>
      </c>
      <c r="E32" s="19">
        <v>0</v>
      </c>
      <c r="F32" s="19">
        <v>12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</row>
    <row r="33" spans="2:22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1</v>
      </c>
    </row>
    <row r="34" spans="2:22" ht="20.100000000000001" customHeight="1" thickBot="1" x14ac:dyDescent="0.25">
      <c r="B34" s="4" t="s">
        <v>221</v>
      </c>
      <c r="C34" s="19">
        <v>16</v>
      </c>
      <c r="D34" s="19">
        <v>15</v>
      </c>
      <c r="E34" s="19">
        <v>0</v>
      </c>
      <c r="F34" s="19">
        <v>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8</v>
      </c>
      <c r="R34" s="19">
        <v>8</v>
      </c>
      <c r="S34" s="19">
        <v>0</v>
      </c>
      <c r="T34" s="19">
        <v>0</v>
      </c>
      <c r="U34" s="19">
        <v>6</v>
      </c>
      <c r="V34" s="19">
        <v>13</v>
      </c>
    </row>
    <row r="35" spans="2:22" ht="20.100000000000001" customHeight="1" thickBot="1" x14ac:dyDescent="0.25">
      <c r="B35" s="4" t="s">
        <v>222</v>
      </c>
      <c r="C35" s="19">
        <v>1</v>
      </c>
      <c r="D35" s="19">
        <v>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3</v>
      </c>
    </row>
    <row r="36" spans="2:22" ht="20.100000000000001" customHeight="1" thickBot="1" x14ac:dyDescent="0.25">
      <c r="B36" s="4" t="s">
        <v>223</v>
      </c>
      <c r="C36" s="19">
        <v>9</v>
      </c>
      <c r="D36" s="19">
        <v>5</v>
      </c>
      <c r="E36" s="19">
        <v>1</v>
      </c>
      <c r="F36" s="19">
        <v>3</v>
      </c>
      <c r="G36" s="19">
        <v>1</v>
      </c>
      <c r="H36" s="19">
        <v>0</v>
      </c>
      <c r="I36" s="19">
        <v>2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4</v>
      </c>
      <c r="R36" s="19">
        <v>4</v>
      </c>
      <c r="S36" s="19">
        <v>0</v>
      </c>
      <c r="T36" s="19">
        <v>0</v>
      </c>
      <c r="U36" s="19">
        <v>4</v>
      </c>
      <c r="V36" s="19">
        <v>10</v>
      </c>
    </row>
    <row r="37" spans="2:22" ht="20.100000000000001" customHeight="1" thickBot="1" x14ac:dyDescent="0.25">
      <c r="B37" s="4" t="s">
        <v>224</v>
      </c>
      <c r="C37" s="19">
        <v>12</v>
      </c>
      <c r="D37" s="19">
        <v>4</v>
      </c>
      <c r="E37" s="19">
        <v>1</v>
      </c>
      <c r="F37" s="19">
        <v>7</v>
      </c>
      <c r="G37" s="19">
        <v>2</v>
      </c>
      <c r="H37" s="19">
        <v>0</v>
      </c>
      <c r="I37" s="19">
        <v>2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3</v>
      </c>
      <c r="R37" s="19">
        <v>4</v>
      </c>
      <c r="S37" s="19">
        <v>0</v>
      </c>
      <c r="T37" s="19">
        <v>0</v>
      </c>
      <c r="U37" s="19">
        <v>7</v>
      </c>
      <c r="V37" s="19">
        <v>34</v>
      </c>
    </row>
    <row r="38" spans="2:22" ht="20.100000000000001" customHeight="1" thickBot="1" x14ac:dyDescent="0.25">
      <c r="B38" s="4" t="s">
        <v>225</v>
      </c>
      <c r="C38" s="19">
        <v>4</v>
      </c>
      <c r="D38" s="19">
        <v>0</v>
      </c>
      <c r="E38" s="19">
        <v>0</v>
      </c>
      <c r="F38" s="19">
        <v>4</v>
      </c>
      <c r="G38" s="19">
        <v>1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1</v>
      </c>
      <c r="S38" s="19">
        <v>0</v>
      </c>
      <c r="T38" s="19">
        <v>0</v>
      </c>
      <c r="U38" s="19">
        <v>0</v>
      </c>
      <c r="V38" s="19">
        <v>21</v>
      </c>
    </row>
    <row r="39" spans="2:22" ht="20.100000000000001" customHeight="1" thickBot="1" x14ac:dyDescent="0.25">
      <c r="B39" s="4" t="s">
        <v>226</v>
      </c>
      <c r="C39" s="19">
        <v>5</v>
      </c>
      <c r="D39" s="19">
        <v>5</v>
      </c>
      <c r="E39" s="19">
        <v>0</v>
      </c>
      <c r="F39" s="19">
        <v>0</v>
      </c>
      <c r="G39" s="19">
        <v>2</v>
      </c>
      <c r="H39" s="19">
        <v>0</v>
      </c>
      <c r="I39" s="19">
        <v>1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2</v>
      </c>
      <c r="R39" s="19">
        <v>2</v>
      </c>
      <c r="S39" s="19">
        <v>0</v>
      </c>
      <c r="T39" s="19">
        <v>0</v>
      </c>
      <c r="U39" s="19">
        <v>1</v>
      </c>
      <c r="V39" s="19">
        <v>9</v>
      </c>
    </row>
    <row r="40" spans="2:22" ht="20.100000000000001" customHeight="1" thickBot="1" x14ac:dyDescent="0.25">
      <c r="B40" s="4" t="s">
        <v>227</v>
      </c>
      <c r="C40" s="19">
        <v>28</v>
      </c>
      <c r="D40" s="19">
        <v>8</v>
      </c>
      <c r="E40" s="19">
        <v>16</v>
      </c>
      <c r="F40" s="19">
        <v>4</v>
      </c>
      <c r="G40" s="19">
        <v>26</v>
      </c>
      <c r="H40" s="19">
        <v>0</v>
      </c>
      <c r="I40" s="19">
        <v>26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20</v>
      </c>
      <c r="R40" s="19">
        <v>20</v>
      </c>
      <c r="S40" s="19">
        <v>0</v>
      </c>
      <c r="T40" s="19">
        <v>0</v>
      </c>
      <c r="U40" s="19">
        <v>9</v>
      </c>
      <c r="V40" s="19">
        <v>68</v>
      </c>
    </row>
    <row r="41" spans="2:22" ht="20.100000000000001" customHeight="1" thickBot="1" x14ac:dyDescent="0.25">
      <c r="B41" s="4" t="s">
        <v>228</v>
      </c>
      <c r="C41" s="19">
        <v>243</v>
      </c>
      <c r="D41" s="19">
        <v>67</v>
      </c>
      <c r="E41" s="19">
        <v>46</v>
      </c>
      <c r="F41" s="19">
        <v>130</v>
      </c>
      <c r="G41" s="19">
        <v>53</v>
      </c>
      <c r="H41" s="19">
        <v>0</v>
      </c>
      <c r="I41" s="19">
        <v>49</v>
      </c>
      <c r="J41" s="19">
        <v>30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42</v>
      </c>
      <c r="R41" s="19">
        <v>49</v>
      </c>
      <c r="S41" s="19">
        <v>3</v>
      </c>
      <c r="T41" s="19">
        <v>7</v>
      </c>
      <c r="U41" s="19">
        <v>16</v>
      </c>
      <c r="V41" s="19">
        <v>123</v>
      </c>
    </row>
    <row r="42" spans="2:22" ht="20.100000000000001" customHeight="1" thickBot="1" x14ac:dyDescent="0.25">
      <c r="B42" s="4" t="s">
        <v>229</v>
      </c>
      <c r="C42" s="19">
        <v>27</v>
      </c>
      <c r="D42" s="19">
        <v>17</v>
      </c>
      <c r="E42" s="19">
        <v>2</v>
      </c>
      <c r="F42" s="19">
        <v>8</v>
      </c>
      <c r="G42" s="19">
        <v>6</v>
      </c>
      <c r="H42" s="19">
        <v>0</v>
      </c>
      <c r="I42" s="19">
        <v>6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7</v>
      </c>
      <c r="R42" s="19">
        <v>7</v>
      </c>
      <c r="S42" s="19">
        <v>0</v>
      </c>
      <c r="T42" s="19">
        <v>1</v>
      </c>
      <c r="U42" s="19">
        <v>6</v>
      </c>
      <c r="V42" s="19">
        <v>22</v>
      </c>
    </row>
    <row r="43" spans="2:22" ht="20.100000000000001" customHeight="1" thickBot="1" x14ac:dyDescent="0.25">
      <c r="B43" s="4" t="s">
        <v>230</v>
      </c>
      <c r="C43" s="19">
        <v>17</v>
      </c>
      <c r="D43" s="19">
        <v>0</v>
      </c>
      <c r="E43" s="19">
        <v>14</v>
      </c>
      <c r="F43" s="19">
        <v>3</v>
      </c>
      <c r="G43" s="19">
        <v>3</v>
      </c>
      <c r="H43" s="19">
        <v>0</v>
      </c>
      <c r="I43" s="19">
        <v>3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11</v>
      </c>
      <c r="R43" s="19">
        <v>11</v>
      </c>
      <c r="S43" s="19">
        <v>0</v>
      </c>
      <c r="T43" s="19">
        <v>0</v>
      </c>
      <c r="U43" s="19">
        <v>9</v>
      </c>
      <c r="V43" s="19">
        <v>27</v>
      </c>
    </row>
    <row r="44" spans="2:22" ht="20.100000000000001" customHeight="1" thickBot="1" x14ac:dyDescent="0.25">
      <c r="B44" s="4" t="s">
        <v>231</v>
      </c>
      <c r="C44" s="19">
        <v>26</v>
      </c>
      <c r="D44" s="19">
        <v>7</v>
      </c>
      <c r="E44" s="19">
        <v>7</v>
      </c>
      <c r="F44" s="19">
        <v>12</v>
      </c>
      <c r="G44" s="19">
        <v>8</v>
      </c>
      <c r="H44" s="19">
        <v>0</v>
      </c>
      <c r="I44" s="19">
        <v>10</v>
      </c>
      <c r="J44" s="19">
        <v>3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4</v>
      </c>
      <c r="R44" s="19">
        <v>4</v>
      </c>
      <c r="S44" s="19">
        <v>0</v>
      </c>
      <c r="T44" s="19">
        <v>0</v>
      </c>
      <c r="U44" s="19">
        <v>5</v>
      </c>
      <c r="V44" s="19">
        <v>8</v>
      </c>
    </row>
    <row r="45" spans="2:22" ht="20.100000000000001" customHeight="1" thickBot="1" x14ac:dyDescent="0.25">
      <c r="B45" s="4" t="s">
        <v>232</v>
      </c>
      <c r="C45" s="19">
        <v>78</v>
      </c>
      <c r="D45" s="19">
        <v>43</v>
      </c>
      <c r="E45" s="19">
        <v>32</v>
      </c>
      <c r="F45" s="19">
        <v>3</v>
      </c>
      <c r="G45" s="19">
        <v>34</v>
      </c>
      <c r="H45" s="19">
        <v>0</v>
      </c>
      <c r="I45" s="19">
        <v>36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55</v>
      </c>
      <c r="R45" s="19">
        <v>55</v>
      </c>
      <c r="S45" s="19">
        <v>0</v>
      </c>
      <c r="T45" s="19">
        <v>1</v>
      </c>
      <c r="U45" s="19">
        <v>61</v>
      </c>
      <c r="V45" s="19">
        <v>138</v>
      </c>
    </row>
    <row r="46" spans="2:22" ht="20.100000000000001" customHeight="1" thickBot="1" x14ac:dyDescent="0.25">
      <c r="B46" s="4" t="s">
        <v>233</v>
      </c>
      <c r="C46" s="19">
        <v>24</v>
      </c>
      <c r="D46" s="19">
        <v>9</v>
      </c>
      <c r="E46" s="19">
        <v>15</v>
      </c>
      <c r="F46" s="19">
        <v>0</v>
      </c>
      <c r="G46" s="19">
        <v>11</v>
      </c>
      <c r="H46" s="19">
        <v>0</v>
      </c>
      <c r="I46" s="19">
        <v>11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5</v>
      </c>
      <c r="R46" s="19">
        <v>9</v>
      </c>
      <c r="S46" s="19">
        <v>0</v>
      </c>
      <c r="T46" s="19">
        <v>0</v>
      </c>
      <c r="U46" s="19">
        <v>12</v>
      </c>
      <c r="V46" s="19">
        <v>25</v>
      </c>
    </row>
    <row r="47" spans="2:22" ht="20.100000000000001" customHeight="1" thickBot="1" x14ac:dyDescent="0.25">
      <c r="B47" s="4" t="s">
        <v>234</v>
      </c>
      <c r="C47" s="19">
        <v>162</v>
      </c>
      <c r="D47" s="19">
        <v>83</v>
      </c>
      <c r="E47" s="19">
        <v>74</v>
      </c>
      <c r="F47" s="19">
        <v>5</v>
      </c>
      <c r="G47" s="19">
        <v>43</v>
      </c>
      <c r="H47" s="19">
        <v>0</v>
      </c>
      <c r="I47" s="19">
        <v>46</v>
      </c>
      <c r="J47" s="19">
        <v>7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128</v>
      </c>
      <c r="R47" s="19">
        <v>130</v>
      </c>
      <c r="S47" s="19">
        <v>2</v>
      </c>
      <c r="T47" s="19">
        <v>2</v>
      </c>
      <c r="U47" s="19">
        <v>124</v>
      </c>
      <c r="V47" s="19">
        <v>212</v>
      </c>
    </row>
    <row r="48" spans="2:22" ht="20.100000000000001" customHeight="1" thickBot="1" x14ac:dyDescent="0.25">
      <c r="B48" s="4" t="s">
        <v>235</v>
      </c>
      <c r="C48" s="19">
        <v>17</v>
      </c>
      <c r="D48" s="19">
        <v>3</v>
      </c>
      <c r="E48" s="19">
        <v>9</v>
      </c>
      <c r="F48" s="19">
        <v>5</v>
      </c>
      <c r="G48" s="19">
        <v>1</v>
      </c>
      <c r="H48" s="19">
        <v>0</v>
      </c>
      <c r="I48" s="19">
        <v>1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8</v>
      </c>
      <c r="R48" s="19">
        <v>8</v>
      </c>
      <c r="S48" s="19">
        <v>1</v>
      </c>
      <c r="T48" s="19">
        <v>4</v>
      </c>
      <c r="U48" s="19">
        <v>21</v>
      </c>
      <c r="V48" s="19">
        <v>34</v>
      </c>
    </row>
    <row r="49" spans="2:23" ht="20.100000000000001" customHeight="1" thickBot="1" x14ac:dyDescent="0.25">
      <c r="B49" s="4" t="s">
        <v>236</v>
      </c>
      <c r="C49" s="19">
        <v>10</v>
      </c>
      <c r="D49" s="19">
        <v>5</v>
      </c>
      <c r="E49" s="19">
        <v>5</v>
      </c>
      <c r="F49" s="19">
        <v>0</v>
      </c>
      <c r="G49" s="19">
        <v>10</v>
      </c>
      <c r="H49" s="19">
        <v>0</v>
      </c>
      <c r="I49" s="19">
        <v>10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14</v>
      </c>
      <c r="R49" s="19">
        <v>14</v>
      </c>
      <c r="S49" s="19">
        <v>0</v>
      </c>
      <c r="T49" s="19">
        <v>0</v>
      </c>
      <c r="U49" s="19">
        <v>2</v>
      </c>
      <c r="V49" s="19">
        <v>12</v>
      </c>
    </row>
    <row r="50" spans="2:23" ht="20.100000000000001" customHeight="1" thickBot="1" x14ac:dyDescent="0.25">
      <c r="B50" s="4" t="s">
        <v>237</v>
      </c>
      <c r="C50" s="19">
        <v>46</v>
      </c>
      <c r="D50" s="19">
        <v>20</v>
      </c>
      <c r="E50" s="19">
        <v>15</v>
      </c>
      <c r="F50" s="19">
        <v>11</v>
      </c>
      <c r="G50" s="19">
        <v>13</v>
      </c>
      <c r="H50" s="19">
        <v>0</v>
      </c>
      <c r="I50" s="19">
        <v>11</v>
      </c>
      <c r="J50" s="19">
        <v>4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13</v>
      </c>
      <c r="R50" s="19">
        <v>40</v>
      </c>
      <c r="S50" s="19">
        <v>0</v>
      </c>
      <c r="T50" s="19">
        <v>8</v>
      </c>
      <c r="U50" s="19">
        <v>7</v>
      </c>
      <c r="V50" s="19">
        <v>36</v>
      </c>
    </row>
    <row r="51" spans="2:23" ht="20.100000000000001" customHeight="1" thickBot="1" x14ac:dyDescent="0.25">
      <c r="B51" s="4" t="s">
        <v>238</v>
      </c>
      <c r="C51" s="19">
        <v>4</v>
      </c>
      <c r="D51" s="19">
        <v>3</v>
      </c>
      <c r="E51" s="19">
        <v>0</v>
      </c>
      <c r="F51" s="19">
        <v>1</v>
      </c>
      <c r="G51" s="19">
        <v>1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1</v>
      </c>
      <c r="V51" s="19">
        <v>3</v>
      </c>
    </row>
    <row r="52" spans="2:23" ht="20.100000000000001" customHeight="1" thickBot="1" x14ac:dyDescent="0.25">
      <c r="B52" s="4" t="s">
        <v>239</v>
      </c>
      <c r="C52" s="19">
        <v>16</v>
      </c>
      <c r="D52" s="19">
        <v>6</v>
      </c>
      <c r="E52" s="19">
        <v>9</v>
      </c>
      <c r="F52" s="19">
        <v>1</v>
      </c>
      <c r="G52" s="19">
        <v>5</v>
      </c>
      <c r="H52" s="19">
        <v>0</v>
      </c>
      <c r="I52" s="19">
        <v>5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4</v>
      </c>
      <c r="R52" s="19">
        <v>4</v>
      </c>
      <c r="S52" s="19">
        <v>0</v>
      </c>
      <c r="T52" s="19">
        <v>0</v>
      </c>
      <c r="U52" s="19">
        <v>3</v>
      </c>
      <c r="V52" s="19">
        <v>10</v>
      </c>
    </row>
    <row r="53" spans="2:23" ht="20.100000000000001" customHeight="1" thickBot="1" x14ac:dyDescent="0.25">
      <c r="B53" s="4" t="s">
        <v>240</v>
      </c>
      <c r="C53" s="19">
        <v>29</v>
      </c>
      <c r="D53" s="19">
        <v>15</v>
      </c>
      <c r="E53" s="19">
        <v>8</v>
      </c>
      <c r="F53" s="19">
        <v>6</v>
      </c>
      <c r="G53" s="19">
        <v>9</v>
      </c>
      <c r="H53" s="19">
        <v>0</v>
      </c>
      <c r="I53" s="19">
        <v>8</v>
      </c>
      <c r="J53" s="19">
        <v>1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20</v>
      </c>
      <c r="R53" s="19">
        <v>20</v>
      </c>
      <c r="S53" s="19">
        <v>0</v>
      </c>
      <c r="T53" s="19">
        <v>0</v>
      </c>
      <c r="U53" s="19">
        <v>9</v>
      </c>
      <c r="V53" s="19">
        <v>39</v>
      </c>
    </row>
    <row r="54" spans="2:23" ht="20.100000000000001" customHeight="1" thickBot="1" x14ac:dyDescent="0.25">
      <c r="B54" s="4" t="s">
        <v>241</v>
      </c>
      <c r="C54" s="19">
        <v>123</v>
      </c>
      <c r="D54" s="19">
        <v>32</v>
      </c>
      <c r="E54" s="19">
        <v>72</v>
      </c>
      <c r="F54" s="19">
        <v>19</v>
      </c>
      <c r="G54" s="19">
        <v>31</v>
      </c>
      <c r="H54" s="19">
        <v>0</v>
      </c>
      <c r="I54" s="19">
        <v>30</v>
      </c>
      <c r="J54" s="19">
        <v>1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62</v>
      </c>
      <c r="R54" s="19">
        <v>61</v>
      </c>
      <c r="S54" s="19">
        <v>2</v>
      </c>
      <c r="T54" s="19">
        <v>2</v>
      </c>
      <c r="U54" s="19">
        <v>62</v>
      </c>
      <c r="V54" s="19">
        <v>131</v>
      </c>
    </row>
    <row r="55" spans="2:23" ht="20.100000000000001" customHeight="1" thickBot="1" x14ac:dyDescent="0.25">
      <c r="B55" s="4" t="s">
        <v>242</v>
      </c>
      <c r="C55" s="19">
        <v>46</v>
      </c>
      <c r="D55" s="19">
        <v>30</v>
      </c>
      <c r="E55" s="19">
        <v>4</v>
      </c>
      <c r="F55" s="19">
        <v>12</v>
      </c>
      <c r="G55" s="19">
        <v>39</v>
      </c>
      <c r="H55" s="19">
        <v>0</v>
      </c>
      <c r="I55" s="19">
        <v>45</v>
      </c>
      <c r="J55" s="19">
        <v>3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40</v>
      </c>
      <c r="R55" s="19">
        <v>44</v>
      </c>
      <c r="S55" s="19">
        <v>0</v>
      </c>
      <c r="T55" s="19">
        <v>0</v>
      </c>
      <c r="U55" s="19">
        <v>63</v>
      </c>
      <c r="V55" s="19">
        <v>200</v>
      </c>
    </row>
    <row r="56" spans="2:23" ht="20.100000000000001" customHeight="1" thickBot="1" x14ac:dyDescent="0.25">
      <c r="B56" s="4" t="s">
        <v>243</v>
      </c>
      <c r="C56" s="19">
        <v>12</v>
      </c>
      <c r="D56" s="19">
        <v>6</v>
      </c>
      <c r="E56" s="19">
        <v>5</v>
      </c>
      <c r="F56" s="19">
        <v>1</v>
      </c>
      <c r="G56" s="19">
        <v>4</v>
      </c>
      <c r="H56" s="19">
        <v>0</v>
      </c>
      <c r="I56" s="19">
        <v>5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6</v>
      </c>
      <c r="R56" s="19">
        <v>6</v>
      </c>
      <c r="S56" s="19">
        <v>0</v>
      </c>
      <c r="T56" s="19">
        <v>6</v>
      </c>
      <c r="U56" s="19">
        <v>12</v>
      </c>
      <c r="V56" s="19">
        <v>29</v>
      </c>
    </row>
    <row r="57" spans="2:23" ht="20.100000000000001" customHeight="1" thickBot="1" x14ac:dyDescent="0.25">
      <c r="B57" s="4" t="s">
        <v>244</v>
      </c>
      <c r="C57" s="19">
        <v>12</v>
      </c>
      <c r="D57" s="19">
        <v>9</v>
      </c>
      <c r="E57" s="19">
        <v>1</v>
      </c>
      <c r="F57" s="19">
        <v>2</v>
      </c>
      <c r="G57" s="19">
        <v>8</v>
      </c>
      <c r="H57" s="19">
        <v>0</v>
      </c>
      <c r="I57" s="19">
        <v>8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8</v>
      </c>
      <c r="R57" s="19">
        <v>8</v>
      </c>
      <c r="S57" s="19">
        <v>0</v>
      </c>
      <c r="T57" s="19">
        <v>0</v>
      </c>
      <c r="U57" s="19">
        <v>2</v>
      </c>
      <c r="V57" s="19">
        <v>11</v>
      </c>
    </row>
    <row r="58" spans="2:23" ht="20.100000000000001" customHeight="1" thickBot="1" x14ac:dyDescent="0.25">
      <c r="B58" s="4" t="s">
        <v>270</v>
      </c>
      <c r="C58" s="19">
        <v>7</v>
      </c>
      <c r="D58" s="19">
        <v>3</v>
      </c>
      <c r="E58" s="19">
        <v>1</v>
      </c>
      <c r="F58" s="19">
        <v>3</v>
      </c>
      <c r="G58" s="19">
        <v>4</v>
      </c>
      <c r="H58" s="19">
        <v>0</v>
      </c>
      <c r="I58" s="19">
        <v>5</v>
      </c>
      <c r="J58" s="19">
        <v>3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5</v>
      </c>
      <c r="R58" s="19">
        <v>5</v>
      </c>
      <c r="S58" s="19">
        <v>0</v>
      </c>
      <c r="T58" s="19">
        <v>2</v>
      </c>
      <c r="U58" s="19">
        <v>4</v>
      </c>
      <c r="V58" s="19">
        <v>10</v>
      </c>
    </row>
    <row r="59" spans="2:23" ht="20.100000000000001" customHeight="1" thickBot="1" x14ac:dyDescent="0.25">
      <c r="B59" s="4" t="s">
        <v>246</v>
      </c>
      <c r="C59" s="19">
        <v>47</v>
      </c>
      <c r="D59" s="19">
        <v>37</v>
      </c>
      <c r="E59" s="19">
        <v>9</v>
      </c>
      <c r="F59" s="19">
        <v>1</v>
      </c>
      <c r="G59" s="19">
        <v>34</v>
      </c>
      <c r="H59" s="19">
        <v>3</v>
      </c>
      <c r="I59" s="19">
        <v>32</v>
      </c>
      <c r="J59" s="19">
        <v>12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14</v>
      </c>
      <c r="R59" s="19">
        <v>29</v>
      </c>
      <c r="S59" s="19">
        <v>1</v>
      </c>
      <c r="T59" s="19">
        <v>5</v>
      </c>
      <c r="U59" s="19">
        <v>10</v>
      </c>
      <c r="V59" s="19">
        <v>43</v>
      </c>
    </row>
    <row r="60" spans="2:23" ht="20.100000000000001" customHeight="1" thickBot="1" x14ac:dyDescent="0.25">
      <c r="B60" s="4" t="s">
        <v>247</v>
      </c>
      <c r="C60" s="19">
        <v>7</v>
      </c>
      <c r="D60" s="19">
        <v>0</v>
      </c>
      <c r="E60" s="19">
        <v>7</v>
      </c>
      <c r="F60" s="19">
        <v>0</v>
      </c>
      <c r="G60" s="19">
        <v>6</v>
      </c>
      <c r="H60" s="19">
        <v>0</v>
      </c>
      <c r="I60" s="19">
        <v>6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6</v>
      </c>
      <c r="R60" s="19">
        <v>6</v>
      </c>
      <c r="S60" s="19">
        <v>0</v>
      </c>
      <c r="T60" s="19">
        <v>0</v>
      </c>
      <c r="U60" s="19">
        <v>4</v>
      </c>
      <c r="V60" s="19">
        <v>8</v>
      </c>
    </row>
    <row r="61" spans="2:23" ht="20.100000000000001" customHeight="1" thickBot="1" x14ac:dyDescent="0.25">
      <c r="B61" s="7" t="s">
        <v>22</v>
      </c>
      <c r="C61" s="9">
        <f>SUM(C11:C60)</f>
        <v>2038</v>
      </c>
      <c r="D61" s="9">
        <f t="shared" ref="D61:V61" si="0">SUM(D11:D60)</f>
        <v>629</v>
      </c>
      <c r="E61" s="9">
        <f t="shared" si="0"/>
        <v>942</v>
      </c>
      <c r="F61" s="9">
        <f t="shared" si="0"/>
        <v>467</v>
      </c>
      <c r="G61" s="9">
        <f t="shared" si="0"/>
        <v>779</v>
      </c>
      <c r="H61" s="9">
        <f t="shared" si="0"/>
        <v>3</v>
      </c>
      <c r="I61" s="9">
        <f t="shared" si="0"/>
        <v>786</v>
      </c>
      <c r="J61" s="9">
        <f t="shared" si="0"/>
        <v>120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916</v>
      </c>
      <c r="R61" s="9">
        <f t="shared" si="0"/>
        <v>994</v>
      </c>
      <c r="S61" s="9">
        <f t="shared" si="0"/>
        <v>18</v>
      </c>
      <c r="T61" s="9">
        <f t="shared" si="0"/>
        <v>93</v>
      </c>
      <c r="U61" s="9">
        <f t="shared" si="0"/>
        <v>913</v>
      </c>
      <c r="V61" s="9">
        <f t="shared" si="0"/>
        <v>2456</v>
      </c>
    </row>
    <row r="62" spans="2:23" ht="20.100000000000001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6" t="s">
        <v>63</v>
      </c>
      <c r="D9" s="69"/>
      <c r="E9" s="69"/>
      <c r="F9" s="77"/>
      <c r="G9" s="76" t="s">
        <v>64</v>
      </c>
      <c r="H9" s="69"/>
      <c r="I9" s="69"/>
      <c r="J9" s="77"/>
      <c r="K9" s="76" t="s">
        <v>65</v>
      </c>
      <c r="L9" s="69"/>
      <c r="M9" s="69"/>
      <c r="N9" s="77"/>
      <c r="O9" s="76" t="s">
        <v>66</v>
      </c>
      <c r="P9" s="69"/>
      <c r="Q9" s="69"/>
      <c r="R9" s="77"/>
      <c r="S9" s="76" t="s">
        <v>67</v>
      </c>
      <c r="T9" s="69"/>
      <c r="U9" s="69"/>
      <c r="V9" s="77"/>
      <c r="W9" s="76" t="s">
        <v>68</v>
      </c>
      <c r="X9" s="69"/>
      <c r="Y9" s="69"/>
      <c r="Z9" s="77"/>
      <c r="AA9" s="76" t="s">
        <v>69</v>
      </c>
      <c r="AB9" s="69"/>
      <c r="AC9" s="69"/>
      <c r="AD9" s="77"/>
      <c r="AE9" s="76" t="s">
        <v>70</v>
      </c>
      <c r="AF9" s="69"/>
      <c r="AG9" s="69"/>
      <c r="AH9" s="77"/>
      <c r="AI9" s="76" t="s">
        <v>71</v>
      </c>
      <c r="AJ9" s="69"/>
      <c r="AK9" s="69"/>
      <c r="AL9" s="77"/>
      <c r="AM9" s="76" t="s">
        <v>72</v>
      </c>
      <c r="AN9" s="69"/>
      <c r="AO9" s="69"/>
      <c r="AP9" s="77"/>
      <c r="AQ9" s="76" t="s">
        <v>73</v>
      </c>
      <c r="AR9" s="69"/>
      <c r="AS9" s="69"/>
      <c r="AT9" s="77"/>
      <c r="AU9" s="76" t="s">
        <v>284</v>
      </c>
      <c r="AV9" s="69"/>
      <c r="AW9" s="69"/>
      <c r="AX9" s="77"/>
      <c r="AY9" s="76" t="s">
        <v>74</v>
      </c>
      <c r="AZ9" s="69"/>
      <c r="BA9" s="69"/>
      <c r="BB9" s="77"/>
      <c r="BC9" s="76" t="s">
        <v>267</v>
      </c>
      <c r="BD9" s="69"/>
      <c r="BE9" s="69"/>
      <c r="BF9" s="77"/>
      <c r="BG9" s="76" t="s">
        <v>75</v>
      </c>
      <c r="BH9" s="69"/>
      <c r="BI9" s="69"/>
      <c r="BJ9" s="77"/>
      <c r="BK9" s="76" t="s">
        <v>76</v>
      </c>
      <c r="BL9" s="69"/>
      <c r="BM9" s="69"/>
      <c r="BN9" s="77"/>
      <c r="BO9" s="76" t="s">
        <v>77</v>
      </c>
      <c r="BP9" s="69"/>
      <c r="BQ9" s="69"/>
      <c r="BR9" s="77"/>
      <c r="BS9" s="76" t="s">
        <v>78</v>
      </c>
      <c r="BT9" s="69"/>
      <c r="BU9" s="69"/>
      <c r="BV9" s="77"/>
      <c r="BW9" s="76" t="s">
        <v>79</v>
      </c>
      <c r="BX9" s="69"/>
      <c r="BY9" s="69"/>
      <c r="BZ9" s="77"/>
      <c r="CA9" s="76" t="s">
        <v>80</v>
      </c>
      <c r="CB9" s="69"/>
      <c r="CC9" s="69"/>
      <c r="CD9" s="77"/>
      <c r="CE9" s="76" t="s">
        <v>268</v>
      </c>
      <c r="CF9" s="69"/>
      <c r="CG9" s="69"/>
      <c r="CH9" s="69"/>
      <c r="CI9" s="76" t="s">
        <v>269</v>
      </c>
      <c r="CJ9" s="69"/>
      <c r="CK9" s="69"/>
      <c r="CL9" s="69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8" t="s">
        <v>31</v>
      </c>
      <c r="AV10" s="8" t="s">
        <v>81</v>
      </c>
      <c r="AW10" s="8" t="s">
        <v>33</v>
      </c>
      <c r="AX10" s="8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8" t="s">
        <v>31</v>
      </c>
      <c r="BD10" s="8" t="s">
        <v>81</v>
      </c>
      <c r="BE10" s="8" t="s">
        <v>33</v>
      </c>
      <c r="BF10" s="8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8" t="s">
        <v>31</v>
      </c>
      <c r="CF10" s="8" t="s">
        <v>81</v>
      </c>
      <c r="CG10" s="8" t="s">
        <v>33</v>
      </c>
      <c r="CH10" s="8" t="s">
        <v>34</v>
      </c>
      <c r="CI10" s="8" t="s">
        <v>31</v>
      </c>
      <c r="CJ10" s="8" t="s">
        <v>81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198</v>
      </c>
      <c r="C11" s="18">
        <v>147</v>
      </c>
      <c r="D11" s="18">
        <v>0</v>
      </c>
      <c r="E11" s="18">
        <v>142</v>
      </c>
      <c r="F11" s="18">
        <v>584</v>
      </c>
      <c r="G11" s="18">
        <v>2</v>
      </c>
      <c r="H11" s="18">
        <v>0</v>
      </c>
      <c r="I11" s="18">
        <v>4</v>
      </c>
      <c r="J11" s="18">
        <v>2</v>
      </c>
      <c r="K11" s="18">
        <v>0</v>
      </c>
      <c r="L11" s="18">
        <v>0</v>
      </c>
      <c r="M11" s="18">
        <v>3</v>
      </c>
      <c r="N11" s="18">
        <v>6</v>
      </c>
      <c r="O11" s="18">
        <v>0</v>
      </c>
      <c r="P11" s="18">
        <v>0</v>
      </c>
      <c r="Q11" s="18">
        <v>0</v>
      </c>
      <c r="R11" s="18">
        <v>0</v>
      </c>
      <c r="S11" s="18">
        <v>2</v>
      </c>
      <c r="T11" s="18">
        <v>0</v>
      </c>
      <c r="U11" s="18">
        <v>6</v>
      </c>
      <c r="V11" s="18">
        <v>0</v>
      </c>
      <c r="W11" s="18">
        <v>56</v>
      </c>
      <c r="X11" s="18">
        <v>0</v>
      </c>
      <c r="Y11" s="18">
        <v>50</v>
      </c>
      <c r="Z11" s="18">
        <v>168</v>
      </c>
      <c r="AA11" s="18">
        <v>0</v>
      </c>
      <c r="AB11" s="18">
        <v>0</v>
      </c>
      <c r="AC11" s="18">
        <v>1</v>
      </c>
      <c r="AD11" s="18">
        <v>0</v>
      </c>
      <c r="AE11" s="18">
        <v>1</v>
      </c>
      <c r="AF11" s="18">
        <v>0</v>
      </c>
      <c r="AG11" s="18">
        <v>1</v>
      </c>
      <c r="AH11" s="18">
        <v>1</v>
      </c>
      <c r="AI11" s="18">
        <v>0</v>
      </c>
      <c r="AJ11" s="18">
        <v>0</v>
      </c>
      <c r="AK11" s="18">
        <v>0</v>
      </c>
      <c r="AL11" s="18">
        <v>0</v>
      </c>
      <c r="AM11" s="18">
        <v>3</v>
      </c>
      <c r="AN11" s="18">
        <v>0</v>
      </c>
      <c r="AO11" s="18">
        <v>0</v>
      </c>
      <c r="AP11" s="18">
        <v>4</v>
      </c>
      <c r="AQ11" s="18">
        <v>30</v>
      </c>
      <c r="AR11" s="18">
        <v>0</v>
      </c>
      <c r="AS11" s="18">
        <v>29</v>
      </c>
      <c r="AT11" s="18">
        <v>121</v>
      </c>
      <c r="AU11" s="18">
        <v>0</v>
      </c>
      <c r="AV11" s="18">
        <v>0</v>
      </c>
      <c r="AW11" s="18">
        <v>0</v>
      </c>
      <c r="AX11" s="18">
        <v>0</v>
      </c>
      <c r="AY11" s="18">
        <v>2</v>
      </c>
      <c r="AZ11" s="18">
        <v>0</v>
      </c>
      <c r="BA11" s="18">
        <v>0</v>
      </c>
      <c r="BB11" s="18">
        <v>14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7</v>
      </c>
      <c r="BT11" s="18">
        <v>0</v>
      </c>
      <c r="BU11" s="18">
        <v>1</v>
      </c>
      <c r="BV11" s="18">
        <v>25</v>
      </c>
      <c r="BW11" s="18">
        <v>1</v>
      </c>
      <c r="BX11" s="18">
        <v>0</v>
      </c>
      <c r="BY11" s="18">
        <v>4</v>
      </c>
      <c r="BZ11" s="18">
        <v>22</v>
      </c>
      <c r="CA11" s="18">
        <v>43</v>
      </c>
      <c r="CB11" s="18">
        <v>0</v>
      </c>
      <c r="CC11" s="18">
        <v>43</v>
      </c>
      <c r="CD11" s="18">
        <v>221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199</v>
      </c>
      <c r="C12" s="19">
        <v>224</v>
      </c>
      <c r="D12" s="19">
        <v>3</v>
      </c>
      <c r="E12" s="19">
        <v>198</v>
      </c>
      <c r="F12" s="19">
        <v>718</v>
      </c>
      <c r="G12" s="19">
        <v>1</v>
      </c>
      <c r="H12" s="19">
        <v>0</v>
      </c>
      <c r="I12" s="19">
        <v>1</v>
      </c>
      <c r="J12" s="19">
        <v>4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0</v>
      </c>
      <c r="Q12" s="19">
        <v>0</v>
      </c>
      <c r="R12" s="19">
        <v>1</v>
      </c>
      <c r="S12" s="19">
        <v>8</v>
      </c>
      <c r="T12" s="19">
        <v>1</v>
      </c>
      <c r="U12" s="19">
        <v>4</v>
      </c>
      <c r="V12" s="19">
        <v>7</v>
      </c>
      <c r="W12" s="19">
        <v>62</v>
      </c>
      <c r="X12" s="19">
        <v>0</v>
      </c>
      <c r="Y12" s="19">
        <v>56</v>
      </c>
      <c r="Z12" s="19">
        <v>238</v>
      </c>
      <c r="AA12" s="19">
        <v>0</v>
      </c>
      <c r="AB12" s="19">
        <v>0</v>
      </c>
      <c r="AC12" s="19">
        <v>0</v>
      </c>
      <c r="AD12" s="19">
        <v>0</v>
      </c>
      <c r="AE12" s="19">
        <v>1</v>
      </c>
      <c r="AF12" s="19">
        <v>0</v>
      </c>
      <c r="AG12" s="19">
        <v>6</v>
      </c>
      <c r="AH12" s="19">
        <v>5</v>
      </c>
      <c r="AI12" s="19">
        <v>0</v>
      </c>
      <c r="AJ12" s="19">
        <v>0</v>
      </c>
      <c r="AK12" s="19">
        <v>1</v>
      </c>
      <c r="AL12" s="19">
        <v>0</v>
      </c>
      <c r="AM12" s="19">
        <v>3</v>
      </c>
      <c r="AN12" s="19">
        <v>1</v>
      </c>
      <c r="AO12" s="19">
        <v>1</v>
      </c>
      <c r="AP12" s="19">
        <v>4</v>
      </c>
      <c r="AQ12" s="19">
        <v>44</v>
      </c>
      <c r="AR12" s="19">
        <v>0</v>
      </c>
      <c r="AS12" s="19">
        <v>40</v>
      </c>
      <c r="AT12" s="19">
        <v>114</v>
      </c>
      <c r="AU12" s="19">
        <v>0</v>
      </c>
      <c r="AV12" s="19">
        <v>0</v>
      </c>
      <c r="AW12" s="19">
        <v>1</v>
      </c>
      <c r="AX12" s="19">
        <v>1</v>
      </c>
      <c r="AY12" s="19">
        <v>8</v>
      </c>
      <c r="AZ12" s="19">
        <v>0</v>
      </c>
      <c r="BA12" s="19">
        <v>4</v>
      </c>
      <c r="BB12" s="19">
        <v>18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1</v>
      </c>
      <c r="BL12" s="19">
        <v>0</v>
      </c>
      <c r="BM12" s="19">
        <v>0</v>
      </c>
      <c r="BN12" s="19">
        <v>1</v>
      </c>
      <c r="BO12" s="19">
        <v>0</v>
      </c>
      <c r="BP12" s="19">
        <v>0</v>
      </c>
      <c r="BQ12" s="19">
        <v>0</v>
      </c>
      <c r="BR12" s="19">
        <v>0</v>
      </c>
      <c r="BS12" s="19">
        <v>13</v>
      </c>
      <c r="BT12" s="19">
        <v>0</v>
      </c>
      <c r="BU12" s="19">
        <v>15</v>
      </c>
      <c r="BV12" s="19">
        <v>35</v>
      </c>
      <c r="BW12" s="19">
        <v>11</v>
      </c>
      <c r="BX12" s="19">
        <v>1</v>
      </c>
      <c r="BY12" s="19">
        <v>9</v>
      </c>
      <c r="BZ12" s="19">
        <v>9</v>
      </c>
      <c r="CA12" s="19">
        <v>71</v>
      </c>
      <c r="CB12" s="19">
        <v>0</v>
      </c>
      <c r="CC12" s="19">
        <v>60</v>
      </c>
      <c r="CD12" s="19">
        <v>281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200</v>
      </c>
      <c r="C13" s="19">
        <v>89</v>
      </c>
      <c r="D13" s="19">
        <v>0</v>
      </c>
      <c r="E13" s="19">
        <v>92</v>
      </c>
      <c r="F13" s="19">
        <v>351</v>
      </c>
      <c r="G13" s="19">
        <v>0</v>
      </c>
      <c r="H13" s="19">
        <v>0</v>
      </c>
      <c r="I13" s="19">
        <v>0</v>
      </c>
      <c r="J13" s="19">
        <v>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</v>
      </c>
      <c r="T13" s="19">
        <v>0</v>
      </c>
      <c r="U13" s="19">
        <v>4</v>
      </c>
      <c r="V13" s="19">
        <v>9</v>
      </c>
      <c r="W13" s="19">
        <v>34</v>
      </c>
      <c r="X13" s="19">
        <v>0</v>
      </c>
      <c r="Y13" s="19">
        <v>40</v>
      </c>
      <c r="Z13" s="19">
        <v>149</v>
      </c>
      <c r="AA13" s="19">
        <v>0</v>
      </c>
      <c r="AB13" s="19">
        <v>0</v>
      </c>
      <c r="AC13" s="19">
        <v>0</v>
      </c>
      <c r="AD13" s="19">
        <v>1</v>
      </c>
      <c r="AE13" s="19">
        <v>1</v>
      </c>
      <c r="AF13" s="19">
        <v>0</v>
      </c>
      <c r="AG13" s="19">
        <v>1</v>
      </c>
      <c r="AH13" s="19">
        <v>4</v>
      </c>
      <c r="AI13" s="19">
        <v>0</v>
      </c>
      <c r="AJ13" s="19">
        <v>0</v>
      </c>
      <c r="AK13" s="19">
        <v>0</v>
      </c>
      <c r="AL13" s="19">
        <v>0</v>
      </c>
      <c r="AM13" s="19">
        <v>2</v>
      </c>
      <c r="AN13" s="19">
        <v>0</v>
      </c>
      <c r="AO13" s="19">
        <v>1</v>
      </c>
      <c r="AP13" s="19">
        <v>2</v>
      </c>
      <c r="AQ13" s="19">
        <v>17</v>
      </c>
      <c r="AR13" s="19">
        <v>0</v>
      </c>
      <c r="AS13" s="19">
        <v>17</v>
      </c>
      <c r="AT13" s="19">
        <v>57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1</v>
      </c>
      <c r="BB13" s="19">
        <v>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4</v>
      </c>
      <c r="BT13" s="19">
        <v>0</v>
      </c>
      <c r="BU13" s="19">
        <v>1</v>
      </c>
      <c r="BV13" s="19">
        <v>13</v>
      </c>
      <c r="BW13" s="19">
        <v>1</v>
      </c>
      <c r="BX13" s="19">
        <v>0</v>
      </c>
      <c r="BY13" s="19">
        <v>2</v>
      </c>
      <c r="BZ13" s="19">
        <v>3</v>
      </c>
      <c r="CA13" s="19">
        <v>29</v>
      </c>
      <c r="CB13" s="19">
        <v>0</v>
      </c>
      <c r="CC13" s="19">
        <v>25</v>
      </c>
      <c r="CD13" s="19">
        <v>107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201</v>
      </c>
      <c r="C14" s="19">
        <v>164</v>
      </c>
      <c r="D14" s="19">
        <v>3</v>
      </c>
      <c r="E14" s="19">
        <v>171</v>
      </c>
      <c r="F14" s="19">
        <v>489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19">
        <v>3</v>
      </c>
      <c r="N14" s="19">
        <v>2</v>
      </c>
      <c r="O14" s="19">
        <v>0</v>
      </c>
      <c r="P14" s="19">
        <v>0</v>
      </c>
      <c r="Q14" s="19">
        <v>0</v>
      </c>
      <c r="R14" s="19">
        <v>0</v>
      </c>
      <c r="S14" s="19">
        <v>6</v>
      </c>
      <c r="T14" s="19">
        <v>0</v>
      </c>
      <c r="U14" s="19">
        <v>5</v>
      </c>
      <c r="V14" s="19">
        <v>4</v>
      </c>
      <c r="W14" s="19">
        <v>49</v>
      </c>
      <c r="X14" s="19">
        <v>1</v>
      </c>
      <c r="Y14" s="19">
        <v>46</v>
      </c>
      <c r="Z14" s="19">
        <v>136</v>
      </c>
      <c r="AA14" s="19">
        <v>0</v>
      </c>
      <c r="AB14" s="19">
        <v>0</v>
      </c>
      <c r="AC14" s="19">
        <v>2</v>
      </c>
      <c r="AD14" s="19">
        <v>2</v>
      </c>
      <c r="AE14" s="19">
        <v>3</v>
      </c>
      <c r="AF14" s="19">
        <v>1</v>
      </c>
      <c r="AG14" s="19">
        <v>2</v>
      </c>
      <c r="AH14" s="19">
        <v>10</v>
      </c>
      <c r="AI14" s="19">
        <v>0</v>
      </c>
      <c r="AJ14" s="19">
        <v>0</v>
      </c>
      <c r="AK14" s="19">
        <v>0</v>
      </c>
      <c r="AL14" s="19">
        <v>0</v>
      </c>
      <c r="AM14" s="19">
        <v>2</v>
      </c>
      <c r="AN14" s="19">
        <v>0</v>
      </c>
      <c r="AO14" s="19">
        <v>2</v>
      </c>
      <c r="AP14" s="19">
        <v>6</v>
      </c>
      <c r="AQ14" s="19">
        <v>29</v>
      </c>
      <c r="AR14" s="19">
        <v>0</v>
      </c>
      <c r="AS14" s="19">
        <v>28</v>
      </c>
      <c r="AT14" s="19">
        <v>83</v>
      </c>
      <c r="AU14" s="19">
        <v>1</v>
      </c>
      <c r="AV14" s="19">
        <v>0</v>
      </c>
      <c r="AW14" s="19">
        <v>1</v>
      </c>
      <c r="AX14" s="19">
        <v>0</v>
      </c>
      <c r="AY14" s="19">
        <v>4</v>
      </c>
      <c r="AZ14" s="19">
        <v>0</v>
      </c>
      <c r="BA14" s="19">
        <v>8</v>
      </c>
      <c r="BB14" s="19">
        <v>8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7</v>
      </c>
      <c r="BT14" s="19">
        <v>0</v>
      </c>
      <c r="BU14" s="19">
        <v>8</v>
      </c>
      <c r="BV14" s="19">
        <v>32</v>
      </c>
      <c r="BW14" s="19">
        <v>4</v>
      </c>
      <c r="BX14" s="19">
        <v>1</v>
      </c>
      <c r="BY14" s="19">
        <v>9</v>
      </c>
      <c r="BZ14" s="19">
        <v>11</v>
      </c>
      <c r="CA14" s="19">
        <v>59</v>
      </c>
      <c r="CB14" s="19">
        <v>0</v>
      </c>
      <c r="CC14" s="19">
        <v>57</v>
      </c>
      <c r="CD14" s="19">
        <v>194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202</v>
      </c>
      <c r="C15" s="19">
        <v>72</v>
      </c>
      <c r="D15" s="19">
        <v>0</v>
      </c>
      <c r="E15" s="19">
        <v>77</v>
      </c>
      <c r="F15" s="19">
        <v>313</v>
      </c>
      <c r="G15" s="19">
        <v>1</v>
      </c>
      <c r="H15" s="19">
        <v>0</v>
      </c>
      <c r="I15" s="19">
        <v>0</v>
      </c>
      <c r="J15" s="19">
        <v>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2</v>
      </c>
      <c r="T15" s="19">
        <v>0</v>
      </c>
      <c r="U15" s="19">
        <v>2</v>
      </c>
      <c r="V15" s="19">
        <v>1</v>
      </c>
      <c r="W15" s="19">
        <v>29</v>
      </c>
      <c r="X15" s="19">
        <v>0</v>
      </c>
      <c r="Y15" s="19">
        <v>20</v>
      </c>
      <c r="Z15" s="19">
        <v>98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2</v>
      </c>
      <c r="AI15" s="19">
        <v>0</v>
      </c>
      <c r="AJ15" s="19">
        <v>0</v>
      </c>
      <c r="AK15" s="19">
        <v>0</v>
      </c>
      <c r="AL15" s="19">
        <v>0</v>
      </c>
      <c r="AM15" s="19">
        <v>1</v>
      </c>
      <c r="AN15" s="19">
        <v>0</v>
      </c>
      <c r="AO15" s="19">
        <v>0</v>
      </c>
      <c r="AP15" s="19">
        <v>1</v>
      </c>
      <c r="AQ15" s="19">
        <v>15</v>
      </c>
      <c r="AR15" s="19">
        <v>0</v>
      </c>
      <c r="AS15" s="19">
        <v>17</v>
      </c>
      <c r="AT15" s="19">
        <v>59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1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4</v>
      </c>
      <c r="BT15" s="19">
        <v>0</v>
      </c>
      <c r="BU15" s="19">
        <v>3</v>
      </c>
      <c r="BV15" s="19">
        <v>17</v>
      </c>
      <c r="BW15" s="19">
        <v>1</v>
      </c>
      <c r="BX15" s="19">
        <v>0</v>
      </c>
      <c r="BY15" s="19">
        <v>0</v>
      </c>
      <c r="BZ15" s="19">
        <v>3</v>
      </c>
      <c r="CA15" s="19">
        <v>19</v>
      </c>
      <c r="CB15" s="19">
        <v>0</v>
      </c>
      <c r="CC15" s="19">
        <v>35</v>
      </c>
      <c r="CD15" s="19">
        <v>125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203</v>
      </c>
      <c r="C16" s="19">
        <v>93</v>
      </c>
      <c r="D16" s="19">
        <v>4</v>
      </c>
      <c r="E16" s="19">
        <v>99</v>
      </c>
      <c r="F16" s="19">
        <v>286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2</v>
      </c>
      <c r="S16" s="19">
        <v>5</v>
      </c>
      <c r="T16" s="19">
        <v>3</v>
      </c>
      <c r="U16" s="19">
        <v>4</v>
      </c>
      <c r="V16" s="19">
        <v>7</v>
      </c>
      <c r="W16" s="19">
        <v>23</v>
      </c>
      <c r="X16" s="19">
        <v>0</v>
      </c>
      <c r="Y16" s="19">
        <v>28</v>
      </c>
      <c r="Z16" s="19">
        <v>61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0</v>
      </c>
      <c r="AG16" s="19">
        <v>1</v>
      </c>
      <c r="AH16" s="19">
        <v>4</v>
      </c>
      <c r="AI16" s="19">
        <v>0</v>
      </c>
      <c r="AJ16" s="19">
        <v>0</v>
      </c>
      <c r="AK16" s="19">
        <v>0</v>
      </c>
      <c r="AL16" s="19">
        <v>0</v>
      </c>
      <c r="AM16" s="19">
        <v>1</v>
      </c>
      <c r="AN16" s="19">
        <v>0</v>
      </c>
      <c r="AO16" s="19">
        <v>3</v>
      </c>
      <c r="AP16" s="19">
        <v>7</v>
      </c>
      <c r="AQ16" s="19">
        <v>32</v>
      </c>
      <c r="AR16" s="19">
        <v>0</v>
      </c>
      <c r="AS16" s="19">
        <v>25</v>
      </c>
      <c r="AT16" s="19">
        <v>75</v>
      </c>
      <c r="AU16" s="19">
        <v>1</v>
      </c>
      <c r="AV16" s="19">
        <v>0</v>
      </c>
      <c r="AW16" s="19">
        <v>0</v>
      </c>
      <c r="AX16" s="19">
        <v>1</v>
      </c>
      <c r="AY16" s="19">
        <v>2</v>
      </c>
      <c r="AZ16" s="19">
        <v>0</v>
      </c>
      <c r="BA16" s="19">
        <v>2</v>
      </c>
      <c r="BB16" s="19">
        <v>4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3</v>
      </c>
      <c r="BT16" s="19">
        <v>0</v>
      </c>
      <c r="BU16" s="19">
        <v>2</v>
      </c>
      <c r="BV16" s="19">
        <v>30</v>
      </c>
      <c r="BW16" s="19">
        <v>5</v>
      </c>
      <c r="BX16" s="19">
        <v>1</v>
      </c>
      <c r="BY16" s="19">
        <v>5</v>
      </c>
      <c r="BZ16" s="19">
        <v>8</v>
      </c>
      <c r="CA16" s="19">
        <v>20</v>
      </c>
      <c r="CB16" s="19">
        <v>0</v>
      </c>
      <c r="CC16" s="19">
        <v>29</v>
      </c>
      <c r="CD16" s="19">
        <v>86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204</v>
      </c>
      <c r="C17" s="19">
        <v>214</v>
      </c>
      <c r="D17" s="19">
        <v>7</v>
      </c>
      <c r="E17" s="19">
        <v>206</v>
      </c>
      <c r="F17" s="19">
        <v>609</v>
      </c>
      <c r="G17" s="19">
        <v>0</v>
      </c>
      <c r="H17" s="19">
        <v>0</v>
      </c>
      <c r="I17" s="19">
        <v>2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8</v>
      </c>
      <c r="T17" s="19">
        <v>5</v>
      </c>
      <c r="U17" s="19">
        <v>8</v>
      </c>
      <c r="V17" s="19">
        <v>13</v>
      </c>
      <c r="W17" s="19">
        <v>71</v>
      </c>
      <c r="X17" s="19">
        <v>1</v>
      </c>
      <c r="Y17" s="19">
        <v>60</v>
      </c>
      <c r="Z17" s="19">
        <v>203</v>
      </c>
      <c r="AA17" s="19">
        <v>1</v>
      </c>
      <c r="AB17" s="19">
        <v>0</v>
      </c>
      <c r="AC17" s="19">
        <v>0</v>
      </c>
      <c r="AD17" s="19">
        <v>1</v>
      </c>
      <c r="AE17" s="19">
        <v>3</v>
      </c>
      <c r="AF17" s="19">
        <v>0</v>
      </c>
      <c r="AG17" s="19">
        <v>2</v>
      </c>
      <c r="AH17" s="19">
        <v>7</v>
      </c>
      <c r="AI17" s="19">
        <v>0</v>
      </c>
      <c r="AJ17" s="19">
        <v>0</v>
      </c>
      <c r="AK17" s="19">
        <v>0</v>
      </c>
      <c r="AL17" s="19">
        <v>0</v>
      </c>
      <c r="AM17" s="19">
        <v>1</v>
      </c>
      <c r="AN17" s="19">
        <v>1</v>
      </c>
      <c r="AO17" s="19">
        <v>3</v>
      </c>
      <c r="AP17" s="19">
        <v>4</v>
      </c>
      <c r="AQ17" s="19">
        <v>40</v>
      </c>
      <c r="AR17" s="19">
        <v>0</v>
      </c>
      <c r="AS17" s="19">
        <v>49</v>
      </c>
      <c r="AT17" s="19">
        <v>126</v>
      </c>
      <c r="AU17" s="19">
        <v>0</v>
      </c>
      <c r="AV17" s="19">
        <v>0</v>
      </c>
      <c r="AW17" s="19">
        <v>0</v>
      </c>
      <c r="AX17" s="19">
        <v>1</v>
      </c>
      <c r="AY17" s="19">
        <v>5</v>
      </c>
      <c r="AZ17" s="19">
        <v>0</v>
      </c>
      <c r="BA17" s="19">
        <v>4</v>
      </c>
      <c r="BB17" s="19">
        <v>5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2</v>
      </c>
      <c r="BL17" s="19">
        <v>0</v>
      </c>
      <c r="BM17" s="19">
        <v>0</v>
      </c>
      <c r="BN17" s="19">
        <v>3</v>
      </c>
      <c r="BO17" s="19">
        <v>0</v>
      </c>
      <c r="BP17" s="19">
        <v>0</v>
      </c>
      <c r="BQ17" s="19">
        <v>0</v>
      </c>
      <c r="BR17" s="19">
        <v>1</v>
      </c>
      <c r="BS17" s="19">
        <v>7</v>
      </c>
      <c r="BT17" s="19">
        <v>0</v>
      </c>
      <c r="BU17" s="19">
        <v>8</v>
      </c>
      <c r="BV17" s="19">
        <v>35</v>
      </c>
      <c r="BW17" s="19">
        <v>7</v>
      </c>
      <c r="BX17" s="19">
        <v>0</v>
      </c>
      <c r="BY17" s="19">
        <v>3</v>
      </c>
      <c r="BZ17" s="19">
        <v>7</v>
      </c>
      <c r="CA17" s="19">
        <v>69</v>
      </c>
      <c r="CB17" s="19">
        <v>0</v>
      </c>
      <c r="CC17" s="19">
        <v>67</v>
      </c>
      <c r="CD17" s="19">
        <v>195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205</v>
      </c>
      <c r="C18" s="19">
        <v>208</v>
      </c>
      <c r="D18" s="19">
        <v>1</v>
      </c>
      <c r="E18" s="19">
        <v>176</v>
      </c>
      <c r="F18" s="19">
        <v>621</v>
      </c>
      <c r="G18" s="19">
        <v>1</v>
      </c>
      <c r="H18" s="19">
        <v>0</v>
      </c>
      <c r="I18" s="19">
        <v>0</v>
      </c>
      <c r="J18" s="19">
        <v>3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9</v>
      </c>
      <c r="T18" s="19">
        <v>1</v>
      </c>
      <c r="U18" s="19">
        <v>9</v>
      </c>
      <c r="V18" s="19">
        <v>7</v>
      </c>
      <c r="W18" s="19">
        <v>57</v>
      </c>
      <c r="X18" s="19">
        <v>0</v>
      </c>
      <c r="Y18" s="19">
        <v>40</v>
      </c>
      <c r="Z18" s="19">
        <v>206</v>
      </c>
      <c r="AA18" s="19">
        <v>0</v>
      </c>
      <c r="AB18" s="19">
        <v>0</v>
      </c>
      <c r="AC18" s="19">
        <v>0</v>
      </c>
      <c r="AD18" s="19">
        <v>0</v>
      </c>
      <c r="AE18" s="19">
        <v>1</v>
      </c>
      <c r="AF18" s="19">
        <v>0</v>
      </c>
      <c r="AG18" s="19">
        <v>1</v>
      </c>
      <c r="AH18" s="19">
        <v>5</v>
      </c>
      <c r="AI18" s="19">
        <v>0</v>
      </c>
      <c r="AJ18" s="19">
        <v>0</v>
      </c>
      <c r="AK18" s="19">
        <v>0</v>
      </c>
      <c r="AL18" s="19">
        <v>0</v>
      </c>
      <c r="AM18" s="19">
        <v>6</v>
      </c>
      <c r="AN18" s="19">
        <v>0</v>
      </c>
      <c r="AO18" s="19">
        <v>4</v>
      </c>
      <c r="AP18" s="19">
        <v>2</v>
      </c>
      <c r="AQ18" s="19">
        <v>41</v>
      </c>
      <c r="AR18" s="19">
        <v>0</v>
      </c>
      <c r="AS18" s="19">
        <v>29</v>
      </c>
      <c r="AT18" s="19">
        <v>84</v>
      </c>
      <c r="AU18" s="19">
        <v>0</v>
      </c>
      <c r="AV18" s="19">
        <v>0</v>
      </c>
      <c r="AW18" s="19">
        <v>0</v>
      </c>
      <c r="AX18" s="19">
        <v>2</v>
      </c>
      <c r="AY18" s="19">
        <v>2</v>
      </c>
      <c r="AZ18" s="19">
        <v>0</v>
      </c>
      <c r="BA18" s="19">
        <v>0</v>
      </c>
      <c r="BB18" s="19">
        <v>4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2</v>
      </c>
      <c r="BN18" s="19">
        <v>2</v>
      </c>
      <c r="BO18" s="19">
        <v>0</v>
      </c>
      <c r="BP18" s="19">
        <v>0</v>
      </c>
      <c r="BQ18" s="19">
        <v>0</v>
      </c>
      <c r="BR18" s="19">
        <v>0</v>
      </c>
      <c r="BS18" s="19">
        <v>6</v>
      </c>
      <c r="BT18" s="19">
        <v>0</v>
      </c>
      <c r="BU18" s="19">
        <v>8</v>
      </c>
      <c r="BV18" s="19">
        <v>34</v>
      </c>
      <c r="BW18" s="19">
        <v>7</v>
      </c>
      <c r="BX18" s="19">
        <v>0</v>
      </c>
      <c r="BY18" s="19">
        <v>2</v>
      </c>
      <c r="BZ18" s="19">
        <v>7</v>
      </c>
      <c r="CA18" s="19">
        <v>78</v>
      </c>
      <c r="CB18" s="19">
        <v>0</v>
      </c>
      <c r="CC18" s="19">
        <v>81</v>
      </c>
      <c r="CD18" s="19">
        <v>265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206</v>
      </c>
      <c r="C19" s="19">
        <v>20</v>
      </c>
      <c r="D19" s="19">
        <v>0</v>
      </c>
      <c r="E19" s="19">
        <v>23</v>
      </c>
      <c r="F19" s="19">
        <v>52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1</v>
      </c>
      <c r="W19" s="19">
        <v>5</v>
      </c>
      <c r="X19" s="19">
        <v>0</v>
      </c>
      <c r="Y19" s="19">
        <v>3</v>
      </c>
      <c r="Z19" s="19">
        <v>17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1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1</v>
      </c>
      <c r="AN19" s="19">
        <v>0</v>
      </c>
      <c r="AO19" s="19">
        <v>2</v>
      </c>
      <c r="AP19" s="19">
        <v>1</v>
      </c>
      <c r="AQ19" s="19">
        <v>7</v>
      </c>
      <c r="AR19" s="19">
        <v>0</v>
      </c>
      <c r="AS19" s="19">
        <v>6</v>
      </c>
      <c r="AT19" s="19">
        <v>16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2</v>
      </c>
      <c r="BV19" s="19">
        <v>0</v>
      </c>
      <c r="BW19" s="19">
        <v>1</v>
      </c>
      <c r="BX19" s="19">
        <v>0</v>
      </c>
      <c r="BY19" s="19">
        <v>0</v>
      </c>
      <c r="BZ19" s="19">
        <v>2</v>
      </c>
      <c r="CA19" s="19">
        <v>6</v>
      </c>
      <c r="CB19" s="19">
        <v>0</v>
      </c>
      <c r="CC19" s="19">
        <v>9</v>
      </c>
      <c r="CD19" s="19">
        <v>15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</row>
    <row r="20" spans="2:90" ht="20.100000000000001" customHeight="1" thickBot="1" x14ac:dyDescent="0.25">
      <c r="B20" s="4" t="s">
        <v>207</v>
      </c>
      <c r="C20" s="19">
        <v>9</v>
      </c>
      <c r="D20" s="19">
        <v>0</v>
      </c>
      <c r="E20" s="19">
        <v>10</v>
      </c>
      <c r="F20" s="19">
        <v>14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2</v>
      </c>
      <c r="T20" s="19">
        <v>0</v>
      </c>
      <c r="U20" s="19">
        <v>2</v>
      </c>
      <c r="V20" s="19">
        <v>0</v>
      </c>
      <c r="W20" s="19">
        <v>2</v>
      </c>
      <c r="X20" s="19">
        <v>0</v>
      </c>
      <c r="Y20" s="19">
        <v>3</v>
      </c>
      <c r="Z20" s="19">
        <v>1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1</v>
      </c>
      <c r="AN20" s="19">
        <v>0</v>
      </c>
      <c r="AO20" s="19">
        <v>2</v>
      </c>
      <c r="AP20" s="19">
        <v>1</v>
      </c>
      <c r="AQ20" s="19">
        <v>1</v>
      </c>
      <c r="AR20" s="19">
        <v>0</v>
      </c>
      <c r="AS20" s="19">
        <v>0</v>
      </c>
      <c r="AT20" s="19">
        <v>5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2</v>
      </c>
      <c r="BW20" s="19">
        <v>1</v>
      </c>
      <c r="BX20" s="19">
        <v>0</v>
      </c>
      <c r="BY20" s="19">
        <v>0</v>
      </c>
      <c r="BZ20" s="19">
        <v>1</v>
      </c>
      <c r="CA20" s="19">
        <v>2</v>
      </c>
      <c r="CB20" s="19">
        <v>0</v>
      </c>
      <c r="CC20" s="19">
        <v>3</v>
      </c>
      <c r="CD20" s="19">
        <v>4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208</v>
      </c>
      <c r="C21" s="19">
        <v>141</v>
      </c>
      <c r="D21" s="19">
        <v>5</v>
      </c>
      <c r="E21" s="19">
        <v>125</v>
      </c>
      <c r="F21" s="19">
        <v>177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2</v>
      </c>
      <c r="T21" s="19">
        <v>0</v>
      </c>
      <c r="U21" s="19">
        <v>4</v>
      </c>
      <c r="V21" s="19">
        <v>1</v>
      </c>
      <c r="W21" s="19">
        <v>50</v>
      </c>
      <c r="X21" s="19">
        <v>0</v>
      </c>
      <c r="Y21" s="19">
        <v>41</v>
      </c>
      <c r="Z21" s="19">
        <v>52</v>
      </c>
      <c r="AA21" s="19">
        <v>1</v>
      </c>
      <c r="AB21" s="19">
        <v>0</v>
      </c>
      <c r="AC21" s="19">
        <v>2</v>
      </c>
      <c r="AD21" s="19">
        <v>0</v>
      </c>
      <c r="AE21" s="19">
        <v>1</v>
      </c>
      <c r="AF21" s="19">
        <v>0</v>
      </c>
      <c r="AG21" s="19">
        <v>0</v>
      </c>
      <c r="AH21" s="19">
        <v>2</v>
      </c>
      <c r="AI21" s="19">
        <v>0</v>
      </c>
      <c r="AJ21" s="19">
        <v>0</v>
      </c>
      <c r="AK21" s="19">
        <v>0</v>
      </c>
      <c r="AL21" s="19">
        <v>0</v>
      </c>
      <c r="AM21" s="19">
        <v>3</v>
      </c>
      <c r="AN21" s="19">
        <v>2</v>
      </c>
      <c r="AO21" s="19">
        <v>5</v>
      </c>
      <c r="AP21" s="19">
        <v>1</v>
      </c>
      <c r="AQ21" s="19">
        <v>37</v>
      </c>
      <c r="AR21" s="19">
        <v>0</v>
      </c>
      <c r="AS21" s="19">
        <v>31</v>
      </c>
      <c r="AT21" s="19">
        <v>37</v>
      </c>
      <c r="AU21" s="19">
        <v>0</v>
      </c>
      <c r="AV21" s="19">
        <v>0</v>
      </c>
      <c r="AW21" s="19">
        <v>0</v>
      </c>
      <c r="AX21" s="19">
        <v>0</v>
      </c>
      <c r="AY21" s="19">
        <v>4</v>
      </c>
      <c r="AZ21" s="19">
        <v>0</v>
      </c>
      <c r="BA21" s="19">
        <v>0</v>
      </c>
      <c r="BB21" s="19">
        <v>9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3</v>
      </c>
      <c r="BT21" s="19">
        <v>0</v>
      </c>
      <c r="BU21" s="19">
        <v>2</v>
      </c>
      <c r="BV21" s="19">
        <v>8</v>
      </c>
      <c r="BW21" s="19">
        <v>1</v>
      </c>
      <c r="BX21" s="19">
        <v>3</v>
      </c>
      <c r="BY21" s="19">
        <v>5</v>
      </c>
      <c r="BZ21" s="19">
        <v>1</v>
      </c>
      <c r="CA21" s="19">
        <v>39</v>
      </c>
      <c r="CB21" s="19">
        <v>0</v>
      </c>
      <c r="CC21" s="19">
        <v>35</v>
      </c>
      <c r="CD21" s="19">
        <v>65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209</v>
      </c>
      <c r="C22" s="19">
        <v>102</v>
      </c>
      <c r="D22" s="19">
        <v>2</v>
      </c>
      <c r="E22" s="19">
        <v>105</v>
      </c>
      <c r="F22" s="19">
        <v>254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2</v>
      </c>
      <c r="T22" s="19">
        <v>2</v>
      </c>
      <c r="U22" s="19">
        <v>7</v>
      </c>
      <c r="V22" s="19">
        <v>0</v>
      </c>
      <c r="W22" s="19">
        <v>37</v>
      </c>
      <c r="X22" s="19">
        <v>0</v>
      </c>
      <c r="Y22" s="19">
        <v>35</v>
      </c>
      <c r="Z22" s="19">
        <v>102</v>
      </c>
      <c r="AA22" s="19">
        <v>1</v>
      </c>
      <c r="AB22" s="19">
        <v>0</v>
      </c>
      <c r="AC22" s="19">
        <v>2</v>
      </c>
      <c r="AD22" s="19">
        <v>0</v>
      </c>
      <c r="AE22" s="19">
        <v>1</v>
      </c>
      <c r="AF22" s="19">
        <v>0</v>
      </c>
      <c r="AG22" s="19">
        <v>0</v>
      </c>
      <c r="AH22" s="19">
        <v>2</v>
      </c>
      <c r="AI22" s="19">
        <v>0</v>
      </c>
      <c r="AJ22" s="19">
        <v>0</v>
      </c>
      <c r="AK22" s="19">
        <v>0</v>
      </c>
      <c r="AL22" s="19">
        <v>0</v>
      </c>
      <c r="AM22" s="19">
        <v>2</v>
      </c>
      <c r="AN22" s="19">
        <v>0</v>
      </c>
      <c r="AO22" s="19">
        <v>2</v>
      </c>
      <c r="AP22" s="19">
        <v>3</v>
      </c>
      <c r="AQ22" s="19">
        <v>22</v>
      </c>
      <c r="AR22" s="19">
        <v>0</v>
      </c>
      <c r="AS22" s="19">
        <v>26</v>
      </c>
      <c r="AT22" s="19">
        <v>55</v>
      </c>
      <c r="AU22" s="19">
        <v>1</v>
      </c>
      <c r="AV22" s="19">
        <v>0</v>
      </c>
      <c r="AW22" s="19">
        <v>1</v>
      </c>
      <c r="AX22" s="19">
        <v>1</v>
      </c>
      <c r="AY22" s="19">
        <v>0</v>
      </c>
      <c r="AZ22" s="19">
        <v>0</v>
      </c>
      <c r="BA22" s="19">
        <v>1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8</v>
      </c>
      <c r="BT22" s="19">
        <v>0</v>
      </c>
      <c r="BU22" s="19">
        <v>4</v>
      </c>
      <c r="BV22" s="19">
        <v>18</v>
      </c>
      <c r="BW22" s="19">
        <v>3</v>
      </c>
      <c r="BX22" s="19">
        <v>0</v>
      </c>
      <c r="BY22" s="19">
        <v>3</v>
      </c>
      <c r="BZ22" s="19">
        <v>3</v>
      </c>
      <c r="CA22" s="19">
        <v>25</v>
      </c>
      <c r="CB22" s="19">
        <v>0</v>
      </c>
      <c r="CC22" s="19">
        <v>24</v>
      </c>
      <c r="CD22" s="19">
        <v>70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210</v>
      </c>
      <c r="C23" s="19">
        <v>191</v>
      </c>
      <c r="D23" s="19">
        <v>3</v>
      </c>
      <c r="E23" s="19">
        <v>155</v>
      </c>
      <c r="F23" s="19">
        <v>655</v>
      </c>
      <c r="G23" s="19">
        <v>0</v>
      </c>
      <c r="H23" s="19">
        <v>0</v>
      </c>
      <c r="I23" s="19">
        <v>1</v>
      </c>
      <c r="J23" s="19">
        <v>3</v>
      </c>
      <c r="K23" s="19">
        <v>0</v>
      </c>
      <c r="L23" s="19">
        <v>0</v>
      </c>
      <c r="M23" s="19">
        <v>3</v>
      </c>
      <c r="N23" s="19">
        <v>1</v>
      </c>
      <c r="O23" s="19">
        <v>0</v>
      </c>
      <c r="P23" s="19">
        <v>0</v>
      </c>
      <c r="Q23" s="19">
        <v>0</v>
      </c>
      <c r="R23" s="19">
        <v>0</v>
      </c>
      <c r="S23" s="19">
        <v>6</v>
      </c>
      <c r="T23" s="19">
        <v>3</v>
      </c>
      <c r="U23" s="19">
        <v>8</v>
      </c>
      <c r="V23" s="19">
        <v>15</v>
      </c>
      <c r="W23" s="19">
        <v>55</v>
      </c>
      <c r="X23" s="19">
        <v>0</v>
      </c>
      <c r="Y23" s="19">
        <v>41</v>
      </c>
      <c r="Z23" s="19">
        <v>232</v>
      </c>
      <c r="AA23" s="19">
        <v>1</v>
      </c>
      <c r="AB23" s="19">
        <v>0</v>
      </c>
      <c r="AC23" s="19">
        <v>2</v>
      </c>
      <c r="AD23" s="19">
        <v>1</v>
      </c>
      <c r="AE23" s="19">
        <v>0</v>
      </c>
      <c r="AF23" s="19">
        <v>0</v>
      </c>
      <c r="AG23" s="19">
        <v>1</v>
      </c>
      <c r="AH23" s="19">
        <v>3</v>
      </c>
      <c r="AI23" s="19">
        <v>0</v>
      </c>
      <c r="AJ23" s="19">
        <v>0</v>
      </c>
      <c r="AK23" s="19">
        <v>0</v>
      </c>
      <c r="AL23" s="19">
        <v>0</v>
      </c>
      <c r="AM23" s="19">
        <v>11</v>
      </c>
      <c r="AN23" s="19">
        <v>0</v>
      </c>
      <c r="AO23" s="19">
        <v>11</v>
      </c>
      <c r="AP23" s="19">
        <v>6</v>
      </c>
      <c r="AQ23" s="19">
        <v>34</v>
      </c>
      <c r="AR23" s="19">
        <v>0</v>
      </c>
      <c r="AS23" s="19">
        <v>34</v>
      </c>
      <c r="AT23" s="19">
        <v>142</v>
      </c>
      <c r="AU23" s="19">
        <v>0</v>
      </c>
      <c r="AV23" s="19">
        <v>0</v>
      </c>
      <c r="AW23" s="19">
        <v>1</v>
      </c>
      <c r="AX23" s="19">
        <v>1</v>
      </c>
      <c r="AY23" s="19">
        <v>0</v>
      </c>
      <c r="AZ23" s="19">
        <v>0</v>
      </c>
      <c r="BA23" s="19">
        <v>1</v>
      </c>
      <c r="BB23" s="19">
        <v>1</v>
      </c>
      <c r="BC23" s="19">
        <v>1</v>
      </c>
      <c r="BD23" s="19">
        <v>0</v>
      </c>
      <c r="BE23" s="19">
        <v>0</v>
      </c>
      <c r="BF23" s="19">
        <v>1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1</v>
      </c>
      <c r="BN23" s="19">
        <v>1</v>
      </c>
      <c r="BO23" s="19">
        <v>0</v>
      </c>
      <c r="BP23" s="19">
        <v>0</v>
      </c>
      <c r="BQ23" s="19">
        <v>0</v>
      </c>
      <c r="BR23" s="19">
        <v>0</v>
      </c>
      <c r="BS23" s="19">
        <v>1</v>
      </c>
      <c r="BT23" s="19">
        <v>0</v>
      </c>
      <c r="BU23" s="19">
        <v>0</v>
      </c>
      <c r="BV23" s="19">
        <v>3</v>
      </c>
      <c r="BW23" s="19">
        <v>4</v>
      </c>
      <c r="BX23" s="19">
        <v>0</v>
      </c>
      <c r="BY23" s="19">
        <v>16</v>
      </c>
      <c r="BZ23" s="19">
        <v>18</v>
      </c>
      <c r="CA23" s="19">
        <v>78</v>
      </c>
      <c r="CB23" s="19">
        <v>0</v>
      </c>
      <c r="CC23" s="19">
        <v>35</v>
      </c>
      <c r="CD23" s="19">
        <v>227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211</v>
      </c>
      <c r="C24" s="19">
        <v>168</v>
      </c>
      <c r="D24" s="19">
        <v>2</v>
      </c>
      <c r="E24" s="19">
        <v>205</v>
      </c>
      <c r="F24" s="19">
        <v>562</v>
      </c>
      <c r="G24" s="19">
        <v>0</v>
      </c>
      <c r="H24" s="19">
        <v>0</v>
      </c>
      <c r="I24" s="19">
        <v>0</v>
      </c>
      <c r="J24" s="19">
        <v>10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1</v>
      </c>
      <c r="S24" s="19">
        <v>3</v>
      </c>
      <c r="T24" s="19">
        <v>1</v>
      </c>
      <c r="U24" s="19">
        <v>3</v>
      </c>
      <c r="V24" s="19">
        <v>12</v>
      </c>
      <c r="W24" s="19">
        <v>49</v>
      </c>
      <c r="X24" s="19">
        <v>0</v>
      </c>
      <c r="Y24" s="19">
        <v>58</v>
      </c>
      <c r="Z24" s="19">
        <v>136</v>
      </c>
      <c r="AA24" s="19">
        <v>0</v>
      </c>
      <c r="AB24" s="19">
        <v>0</v>
      </c>
      <c r="AC24" s="19">
        <v>0</v>
      </c>
      <c r="AD24" s="19">
        <v>2</v>
      </c>
      <c r="AE24" s="19">
        <v>0</v>
      </c>
      <c r="AF24" s="19">
        <v>0</v>
      </c>
      <c r="AG24" s="19">
        <v>1</v>
      </c>
      <c r="AH24" s="19">
        <v>4</v>
      </c>
      <c r="AI24" s="19">
        <v>0</v>
      </c>
      <c r="AJ24" s="19">
        <v>0</v>
      </c>
      <c r="AK24" s="19">
        <v>0</v>
      </c>
      <c r="AL24" s="19">
        <v>0</v>
      </c>
      <c r="AM24" s="19">
        <v>3</v>
      </c>
      <c r="AN24" s="19">
        <v>0</v>
      </c>
      <c r="AO24" s="19">
        <v>2</v>
      </c>
      <c r="AP24" s="19">
        <v>9</v>
      </c>
      <c r="AQ24" s="19">
        <v>45</v>
      </c>
      <c r="AR24" s="19">
        <v>0</v>
      </c>
      <c r="AS24" s="19">
        <v>57</v>
      </c>
      <c r="AT24" s="19">
        <v>133</v>
      </c>
      <c r="AU24" s="19">
        <v>0</v>
      </c>
      <c r="AV24" s="19">
        <v>0</v>
      </c>
      <c r="AW24" s="19">
        <v>0</v>
      </c>
      <c r="AX24" s="19">
        <v>2</v>
      </c>
      <c r="AY24" s="19">
        <v>4</v>
      </c>
      <c r="AZ24" s="19">
        <v>0</v>
      </c>
      <c r="BA24" s="19">
        <v>0</v>
      </c>
      <c r="BB24" s="19">
        <v>17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3</v>
      </c>
      <c r="BT24" s="19">
        <v>0</v>
      </c>
      <c r="BU24" s="19">
        <v>3</v>
      </c>
      <c r="BV24" s="19">
        <v>12</v>
      </c>
      <c r="BW24" s="19">
        <v>4</v>
      </c>
      <c r="BX24" s="19">
        <v>1</v>
      </c>
      <c r="BY24" s="19">
        <v>3</v>
      </c>
      <c r="BZ24" s="19">
        <v>11</v>
      </c>
      <c r="CA24" s="19">
        <v>56</v>
      </c>
      <c r="CB24" s="19">
        <v>0</v>
      </c>
      <c r="CC24" s="19">
        <v>78</v>
      </c>
      <c r="CD24" s="19">
        <v>213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212</v>
      </c>
      <c r="C25" s="19">
        <v>130</v>
      </c>
      <c r="D25" s="19">
        <v>8</v>
      </c>
      <c r="E25" s="19">
        <v>120</v>
      </c>
      <c r="F25" s="19">
        <v>561</v>
      </c>
      <c r="G25" s="19">
        <v>2</v>
      </c>
      <c r="H25" s="19">
        <v>0</v>
      </c>
      <c r="I25" s="19">
        <v>0</v>
      </c>
      <c r="J25" s="19">
        <v>7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3</v>
      </c>
      <c r="T25" s="19">
        <v>0</v>
      </c>
      <c r="U25" s="19">
        <v>6</v>
      </c>
      <c r="V25" s="19">
        <v>8</v>
      </c>
      <c r="W25" s="19">
        <v>37</v>
      </c>
      <c r="X25" s="19">
        <v>0</v>
      </c>
      <c r="Y25" s="19">
        <v>43</v>
      </c>
      <c r="Z25" s="19">
        <v>163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4</v>
      </c>
      <c r="AN25" s="19">
        <v>2</v>
      </c>
      <c r="AO25" s="19">
        <v>6</v>
      </c>
      <c r="AP25" s="19">
        <v>4</v>
      </c>
      <c r="AQ25" s="19">
        <v>24</v>
      </c>
      <c r="AR25" s="19">
        <v>0</v>
      </c>
      <c r="AS25" s="19">
        <v>22</v>
      </c>
      <c r="AT25" s="19">
        <v>70</v>
      </c>
      <c r="AU25" s="19">
        <v>1</v>
      </c>
      <c r="AV25" s="19">
        <v>0</v>
      </c>
      <c r="AW25" s="19">
        <v>0</v>
      </c>
      <c r="AX25" s="19">
        <v>1</v>
      </c>
      <c r="AY25" s="19">
        <v>1</v>
      </c>
      <c r="AZ25" s="19">
        <v>0</v>
      </c>
      <c r="BA25" s="19">
        <v>6</v>
      </c>
      <c r="BB25" s="19">
        <v>1</v>
      </c>
      <c r="BC25" s="19">
        <v>0</v>
      </c>
      <c r="BD25" s="19">
        <v>0</v>
      </c>
      <c r="BE25" s="19">
        <v>0</v>
      </c>
      <c r="BF25" s="19">
        <v>1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2</v>
      </c>
      <c r="BV25" s="19">
        <v>11</v>
      </c>
      <c r="BW25" s="19">
        <v>4</v>
      </c>
      <c r="BX25" s="19">
        <v>6</v>
      </c>
      <c r="BY25" s="19">
        <v>8</v>
      </c>
      <c r="BZ25" s="19">
        <v>41</v>
      </c>
      <c r="CA25" s="19">
        <v>54</v>
      </c>
      <c r="CB25" s="19">
        <v>0</v>
      </c>
      <c r="CC25" s="19">
        <v>27</v>
      </c>
      <c r="CD25" s="19">
        <v>253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213</v>
      </c>
      <c r="C26" s="27">
        <v>51</v>
      </c>
      <c r="D26" s="27">
        <v>3</v>
      </c>
      <c r="E26" s="27">
        <v>68</v>
      </c>
      <c r="F26" s="27">
        <v>122</v>
      </c>
      <c r="G26" s="27">
        <v>0</v>
      </c>
      <c r="H26" s="27">
        <v>0</v>
      </c>
      <c r="I26" s="27">
        <v>0</v>
      </c>
      <c r="J26" s="27">
        <v>1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5</v>
      </c>
      <c r="T26" s="27">
        <v>1</v>
      </c>
      <c r="U26" s="27">
        <v>6</v>
      </c>
      <c r="V26" s="27">
        <v>1</v>
      </c>
      <c r="W26" s="27">
        <v>12</v>
      </c>
      <c r="X26" s="27">
        <v>1</v>
      </c>
      <c r="Y26" s="27">
        <v>21</v>
      </c>
      <c r="Z26" s="27">
        <v>35</v>
      </c>
      <c r="AA26" s="27">
        <v>1</v>
      </c>
      <c r="AB26" s="27">
        <v>0</v>
      </c>
      <c r="AC26" s="27">
        <v>1</v>
      </c>
      <c r="AD26" s="27">
        <v>0</v>
      </c>
      <c r="AE26" s="27">
        <v>1</v>
      </c>
      <c r="AF26" s="27">
        <v>0</v>
      </c>
      <c r="AG26" s="27">
        <v>0</v>
      </c>
      <c r="AH26" s="27">
        <v>2</v>
      </c>
      <c r="AI26" s="27">
        <v>0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1</v>
      </c>
      <c r="AP26" s="27">
        <v>0</v>
      </c>
      <c r="AQ26" s="27">
        <v>9</v>
      </c>
      <c r="AR26" s="27">
        <v>0</v>
      </c>
      <c r="AS26" s="27">
        <v>13</v>
      </c>
      <c r="AT26" s="27">
        <v>26</v>
      </c>
      <c r="AU26" s="27">
        <v>0</v>
      </c>
      <c r="AV26" s="27">
        <v>0</v>
      </c>
      <c r="AW26" s="27">
        <v>0</v>
      </c>
      <c r="AX26" s="27">
        <v>0</v>
      </c>
      <c r="AY26" s="27">
        <v>1</v>
      </c>
      <c r="AZ26" s="27">
        <v>0</v>
      </c>
      <c r="BA26" s="27">
        <v>1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1</v>
      </c>
      <c r="BL26" s="27">
        <v>0</v>
      </c>
      <c r="BM26" s="27">
        <v>0</v>
      </c>
      <c r="BN26" s="27">
        <v>1</v>
      </c>
      <c r="BO26" s="27">
        <v>0</v>
      </c>
      <c r="BP26" s="27">
        <v>0</v>
      </c>
      <c r="BQ26" s="27">
        <v>0</v>
      </c>
      <c r="BR26" s="27">
        <v>0</v>
      </c>
      <c r="BS26" s="27">
        <v>2</v>
      </c>
      <c r="BT26" s="27">
        <v>0</v>
      </c>
      <c r="BU26" s="27">
        <v>3</v>
      </c>
      <c r="BV26" s="27">
        <v>13</v>
      </c>
      <c r="BW26" s="27">
        <v>4</v>
      </c>
      <c r="BX26" s="27">
        <v>1</v>
      </c>
      <c r="BY26" s="27">
        <v>7</v>
      </c>
      <c r="BZ26" s="27">
        <v>2</v>
      </c>
      <c r="CA26" s="27">
        <v>14</v>
      </c>
      <c r="CB26" s="27">
        <v>0</v>
      </c>
      <c r="CC26" s="27">
        <v>15</v>
      </c>
      <c r="CD26" s="27">
        <v>41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</row>
    <row r="27" spans="2:90" ht="20.100000000000001" customHeight="1" thickBot="1" x14ac:dyDescent="0.25">
      <c r="B27" s="6" t="s">
        <v>214</v>
      </c>
      <c r="C27" s="29">
        <v>9</v>
      </c>
      <c r="D27" s="29">
        <v>0</v>
      </c>
      <c r="E27" s="29">
        <v>11</v>
      </c>
      <c r="F27" s="29">
        <v>66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2</v>
      </c>
      <c r="X27" s="29">
        <v>0</v>
      </c>
      <c r="Y27" s="29">
        <v>5</v>
      </c>
      <c r="Z27" s="29">
        <v>19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2</v>
      </c>
      <c r="AT27" s="29">
        <v>17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1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9</v>
      </c>
      <c r="BW27" s="29">
        <v>0</v>
      </c>
      <c r="BX27" s="29">
        <v>0</v>
      </c>
      <c r="BY27" s="29">
        <v>1</v>
      </c>
      <c r="BZ27" s="29">
        <v>0</v>
      </c>
      <c r="CA27" s="29">
        <v>7</v>
      </c>
      <c r="CB27" s="29">
        <v>0</v>
      </c>
      <c r="CC27" s="29">
        <v>2</v>
      </c>
      <c r="CD27" s="29">
        <v>21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</row>
    <row r="28" spans="2:90" ht="20.100000000000001" customHeight="1" thickBot="1" x14ac:dyDescent="0.25">
      <c r="B28" s="4" t="s">
        <v>215</v>
      </c>
      <c r="C28" s="29">
        <v>47</v>
      </c>
      <c r="D28" s="29">
        <v>0</v>
      </c>
      <c r="E28" s="29">
        <v>32</v>
      </c>
      <c r="F28" s="29">
        <v>131</v>
      </c>
      <c r="G28" s="29">
        <v>0</v>
      </c>
      <c r="H28" s="29">
        <v>0</v>
      </c>
      <c r="I28" s="29">
        <v>2</v>
      </c>
      <c r="J28" s="29">
        <v>1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3</v>
      </c>
      <c r="T28" s="29">
        <v>0</v>
      </c>
      <c r="U28" s="29">
        <v>4</v>
      </c>
      <c r="V28" s="29">
        <v>2</v>
      </c>
      <c r="W28" s="29">
        <v>18</v>
      </c>
      <c r="X28" s="29">
        <v>0</v>
      </c>
      <c r="Y28" s="29">
        <v>7</v>
      </c>
      <c r="Z28" s="29">
        <v>48</v>
      </c>
      <c r="AA28" s="29">
        <v>2</v>
      </c>
      <c r="AB28" s="29">
        <v>0</v>
      </c>
      <c r="AC28" s="29">
        <v>1</v>
      </c>
      <c r="AD28" s="29">
        <v>1</v>
      </c>
      <c r="AE28" s="29">
        <v>1</v>
      </c>
      <c r="AF28" s="29">
        <v>0</v>
      </c>
      <c r="AG28" s="29">
        <v>0</v>
      </c>
      <c r="AH28" s="29">
        <v>2</v>
      </c>
      <c r="AI28" s="29">
        <v>0</v>
      </c>
      <c r="AJ28" s="29">
        <v>0</v>
      </c>
      <c r="AK28" s="29">
        <v>0</v>
      </c>
      <c r="AL28" s="29">
        <v>0</v>
      </c>
      <c r="AM28" s="29">
        <v>1</v>
      </c>
      <c r="AN28" s="29">
        <v>0</v>
      </c>
      <c r="AO28" s="29">
        <v>1</v>
      </c>
      <c r="AP28" s="29">
        <v>0</v>
      </c>
      <c r="AQ28" s="29">
        <v>6</v>
      </c>
      <c r="AR28" s="29">
        <v>0</v>
      </c>
      <c r="AS28" s="29">
        <v>6</v>
      </c>
      <c r="AT28" s="29">
        <v>25</v>
      </c>
      <c r="AU28" s="29">
        <v>0</v>
      </c>
      <c r="AV28" s="29">
        <v>0</v>
      </c>
      <c r="AW28" s="29">
        <v>0</v>
      </c>
      <c r="AX28" s="29">
        <v>0</v>
      </c>
      <c r="AY28" s="29">
        <v>1</v>
      </c>
      <c r="AZ28" s="29">
        <v>0</v>
      </c>
      <c r="BA28" s="29">
        <v>1</v>
      </c>
      <c r="BB28" s="29">
        <v>4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3</v>
      </c>
      <c r="BT28" s="29">
        <v>0</v>
      </c>
      <c r="BU28" s="29">
        <v>3</v>
      </c>
      <c r="BV28" s="29">
        <v>4</v>
      </c>
      <c r="BW28" s="29">
        <v>1</v>
      </c>
      <c r="BX28" s="29">
        <v>0</v>
      </c>
      <c r="BY28" s="29">
        <v>0</v>
      </c>
      <c r="BZ28" s="29">
        <v>1</v>
      </c>
      <c r="CA28" s="29">
        <v>11</v>
      </c>
      <c r="CB28" s="29">
        <v>0</v>
      </c>
      <c r="CC28" s="29">
        <v>7</v>
      </c>
      <c r="CD28" s="29">
        <v>43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</row>
    <row r="29" spans="2:90" ht="20.100000000000001" customHeight="1" thickBot="1" x14ac:dyDescent="0.25">
      <c r="B29" s="4" t="s">
        <v>216</v>
      </c>
      <c r="C29" s="28">
        <v>37</v>
      </c>
      <c r="D29" s="28">
        <v>2</v>
      </c>
      <c r="E29" s="28">
        <v>28</v>
      </c>
      <c r="F29" s="28">
        <v>113</v>
      </c>
      <c r="G29" s="28">
        <v>1</v>
      </c>
      <c r="H29" s="28">
        <v>0</v>
      </c>
      <c r="I29" s="28">
        <v>0</v>
      </c>
      <c r="J29" s="28">
        <v>2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1</v>
      </c>
      <c r="T29" s="28">
        <v>2</v>
      </c>
      <c r="U29" s="28">
        <v>0</v>
      </c>
      <c r="V29" s="28">
        <v>6</v>
      </c>
      <c r="W29" s="28">
        <v>10</v>
      </c>
      <c r="X29" s="28">
        <v>0</v>
      </c>
      <c r="Y29" s="28">
        <v>7</v>
      </c>
      <c r="Z29" s="28">
        <v>36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7</v>
      </c>
      <c r="AR29" s="28">
        <v>0</v>
      </c>
      <c r="AS29" s="28">
        <v>6</v>
      </c>
      <c r="AT29" s="28">
        <v>17</v>
      </c>
      <c r="AU29" s="28">
        <v>0</v>
      </c>
      <c r="AV29" s="28">
        <v>0</v>
      </c>
      <c r="AW29" s="28">
        <v>0</v>
      </c>
      <c r="AX29" s="28">
        <v>0</v>
      </c>
      <c r="AY29" s="28">
        <v>1</v>
      </c>
      <c r="AZ29" s="28">
        <v>0</v>
      </c>
      <c r="BA29" s="28">
        <v>3</v>
      </c>
      <c r="BB29" s="28">
        <v>6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1</v>
      </c>
      <c r="BT29" s="28">
        <v>0</v>
      </c>
      <c r="BU29" s="28">
        <v>1</v>
      </c>
      <c r="BV29" s="28">
        <v>5</v>
      </c>
      <c r="BW29" s="28">
        <v>1</v>
      </c>
      <c r="BX29" s="28">
        <v>0</v>
      </c>
      <c r="BY29" s="28">
        <v>1</v>
      </c>
      <c r="BZ29" s="28">
        <v>1</v>
      </c>
      <c r="CA29" s="28">
        <v>15</v>
      </c>
      <c r="CB29" s="28">
        <v>0</v>
      </c>
      <c r="CC29" s="28">
        <v>10</v>
      </c>
      <c r="CD29" s="28">
        <v>40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</row>
    <row r="30" spans="2:90" ht="20.100000000000001" customHeight="1" thickBot="1" x14ac:dyDescent="0.25">
      <c r="B30" s="4" t="s">
        <v>217</v>
      </c>
      <c r="C30" s="19">
        <v>9</v>
      </c>
      <c r="D30" s="19">
        <v>0</v>
      </c>
      <c r="E30" s="19">
        <v>13</v>
      </c>
      <c r="F30" s="19">
        <v>97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1</v>
      </c>
      <c r="V30" s="19">
        <v>0</v>
      </c>
      <c r="W30" s="19">
        <v>5</v>
      </c>
      <c r="X30" s="19">
        <v>0</v>
      </c>
      <c r="Y30" s="19">
        <v>4</v>
      </c>
      <c r="Z30" s="19">
        <v>30</v>
      </c>
      <c r="AA30" s="19">
        <v>0</v>
      </c>
      <c r="AB30" s="19">
        <v>0</v>
      </c>
      <c r="AC30" s="19">
        <v>0</v>
      </c>
      <c r="AD30" s="19">
        <v>0</v>
      </c>
      <c r="AE30" s="19">
        <v>1</v>
      </c>
      <c r="AF30" s="19">
        <v>0</v>
      </c>
      <c r="AG30" s="19">
        <v>1</v>
      </c>
      <c r="AH30" s="19">
        <v>1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1</v>
      </c>
      <c r="AQ30" s="19">
        <v>2</v>
      </c>
      <c r="AR30" s="19">
        <v>0</v>
      </c>
      <c r="AS30" s="19">
        <v>3</v>
      </c>
      <c r="AT30" s="19">
        <v>18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1</v>
      </c>
      <c r="BB30" s="19">
        <v>2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1</v>
      </c>
      <c r="BN30" s="19">
        <v>1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1</v>
      </c>
      <c r="BV30" s="19">
        <v>0</v>
      </c>
      <c r="BW30" s="19">
        <v>0</v>
      </c>
      <c r="BX30" s="19">
        <v>0</v>
      </c>
      <c r="BY30" s="19">
        <v>1</v>
      </c>
      <c r="BZ30" s="19">
        <v>6</v>
      </c>
      <c r="CA30" s="19">
        <v>1</v>
      </c>
      <c r="CB30" s="19">
        <v>0</v>
      </c>
      <c r="CC30" s="19">
        <v>0</v>
      </c>
      <c r="CD30" s="19">
        <v>38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</row>
    <row r="31" spans="2:90" ht="20.100000000000001" customHeight="1" thickBot="1" x14ac:dyDescent="0.25">
      <c r="B31" s="4" t="s">
        <v>218</v>
      </c>
      <c r="C31" s="19">
        <v>14</v>
      </c>
      <c r="D31" s="19">
        <v>0</v>
      </c>
      <c r="E31" s="19">
        <v>11</v>
      </c>
      <c r="F31" s="19">
        <v>20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1</v>
      </c>
      <c r="T31" s="19">
        <v>0</v>
      </c>
      <c r="U31" s="19">
        <v>0</v>
      </c>
      <c r="V31" s="19">
        <v>2</v>
      </c>
      <c r="W31" s="19">
        <v>3</v>
      </c>
      <c r="X31" s="19">
        <v>0</v>
      </c>
      <c r="Y31" s="19">
        <v>7</v>
      </c>
      <c r="Z31" s="19">
        <v>6</v>
      </c>
      <c r="AA31" s="19">
        <v>0</v>
      </c>
      <c r="AB31" s="19">
        <v>0</v>
      </c>
      <c r="AC31" s="19">
        <v>0</v>
      </c>
      <c r="AD31" s="19">
        <v>0</v>
      </c>
      <c r="AE31" s="19">
        <v>1</v>
      </c>
      <c r="AF31" s="19">
        <v>0</v>
      </c>
      <c r="AG31" s="19">
        <v>1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5</v>
      </c>
      <c r="AR31" s="19">
        <v>0</v>
      </c>
      <c r="AS31" s="19">
        <v>1</v>
      </c>
      <c r="AT31" s="19">
        <v>5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1</v>
      </c>
      <c r="BT31" s="19">
        <v>0</v>
      </c>
      <c r="BU31" s="19">
        <v>1</v>
      </c>
      <c r="BV31" s="19">
        <v>1</v>
      </c>
      <c r="BW31" s="19">
        <v>0</v>
      </c>
      <c r="BX31" s="19">
        <v>0</v>
      </c>
      <c r="BY31" s="19">
        <v>0</v>
      </c>
      <c r="BZ31" s="19">
        <v>2</v>
      </c>
      <c r="CA31" s="19">
        <v>3</v>
      </c>
      <c r="CB31" s="19">
        <v>0</v>
      </c>
      <c r="CC31" s="19">
        <v>1</v>
      </c>
      <c r="CD31" s="19">
        <v>4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</row>
    <row r="32" spans="2:90" ht="20.100000000000001" customHeight="1" thickBot="1" x14ac:dyDescent="0.25">
      <c r="B32" s="4" t="s">
        <v>219</v>
      </c>
      <c r="C32" s="19">
        <v>9</v>
      </c>
      <c r="D32" s="19">
        <v>1</v>
      </c>
      <c r="E32" s="19">
        <v>12</v>
      </c>
      <c r="F32" s="19">
        <v>34</v>
      </c>
      <c r="G32" s="19">
        <v>0</v>
      </c>
      <c r="H32" s="19">
        <v>0</v>
      </c>
      <c r="I32" s="19">
        <v>0</v>
      </c>
      <c r="J32" s="19">
        <v>1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4</v>
      </c>
      <c r="X32" s="19">
        <v>0</v>
      </c>
      <c r="Y32" s="19">
        <v>6</v>
      </c>
      <c r="Z32" s="19">
        <v>11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1</v>
      </c>
      <c r="AO32" s="19">
        <v>1</v>
      </c>
      <c r="AP32" s="19">
        <v>0</v>
      </c>
      <c r="AQ32" s="19">
        <v>1</v>
      </c>
      <c r="AR32" s="19">
        <v>0</v>
      </c>
      <c r="AS32" s="19">
        <v>2</v>
      </c>
      <c r="AT32" s="19">
        <v>11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2</v>
      </c>
      <c r="BZ32" s="19">
        <v>1</v>
      </c>
      <c r="CA32" s="19">
        <v>4</v>
      </c>
      <c r="CB32" s="19">
        <v>0</v>
      </c>
      <c r="CC32" s="19">
        <v>1</v>
      </c>
      <c r="CD32" s="19">
        <v>10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</row>
    <row r="33" spans="2:90" ht="20.100000000000001" customHeight="1" thickBot="1" x14ac:dyDescent="0.25">
      <c r="B33" s="4" t="s">
        <v>220</v>
      </c>
      <c r="C33" s="19">
        <v>6</v>
      </c>
      <c r="D33" s="19">
        <v>0</v>
      </c>
      <c r="E33" s="19">
        <v>5</v>
      </c>
      <c r="F33" s="19">
        <v>20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2</v>
      </c>
      <c r="X33" s="19">
        <v>0</v>
      </c>
      <c r="Y33" s="19">
        <v>2</v>
      </c>
      <c r="Z33" s="19">
        <v>6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3</v>
      </c>
      <c r="AR33" s="19">
        <v>0</v>
      </c>
      <c r="AS33" s="19">
        <v>1</v>
      </c>
      <c r="AT33" s="19">
        <v>6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1</v>
      </c>
      <c r="CB33" s="19">
        <v>0</v>
      </c>
      <c r="CC33" s="19">
        <v>2</v>
      </c>
      <c r="CD33" s="19">
        <v>8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</row>
    <row r="34" spans="2:90" ht="20.100000000000001" customHeight="1" thickBot="1" x14ac:dyDescent="0.25">
      <c r="B34" s="4" t="s">
        <v>221</v>
      </c>
      <c r="C34" s="19">
        <v>49</v>
      </c>
      <c r="D34" s="19">
        <v>10</v>
      </c>
      <c r="E34" s="19">
        <v>55</v>
      </c>
      <c r="F34" s="19">
        <v>109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7</v>
      </c>
      <c r="T34" s="19">
        <v>9</v>
      </c>
      <c r="U34" s="19">
        <v>4</v>
      </c>
      <c r="V34" s="19">
        <v>14</v>
      </c>
      <c r="W34" s="19">
        <v>5</v>
      </c>
      <c r="X34" s="19">
        <v>0</v>
      </c>
      <c r="Y34" s="19">
        <v>22</v>
      </c>
      <c r="Z34" s="19">
        <v>15</v>
      </c>
      <c r="AA34" s="19">
        <v>0</v>
      </c>
      <c r="AB34" s="19">
        <v>0</v>
      </c>
      <c r="AC34" s="19">
        <v>0</v>
      </c>
      <c r="AD34" s="19">
        <v>0</v>
      </c>
      <c r="AE34" s="19">
        <v>1</v>
      </c>
      <c r="AF34" s="19">
        <v>0</v>
      </c>
      <c r="AG34" s="19">
        <v>0</v>
      </c>
      <c r="AH34" s="19">
        <v>3</v>
      </c>
      <c r="AI34" s="19">
        <v>0</v>
      </c>
      <c r="AJ34" s="19">
        <v>0</v>
      </c>
      <c r="AK34" s="19">
        <v>0</v>
      </c>
      <c r="AL34" s="19">
        <v>0</v>
      </c>
      <c r="AM34" s="19">
        <v>1</v>
      </c>
      <c r="AN34" s="19">
        <v>1</v>
      </c>
      <c r="AO34" s="19">
        <v>2</v>
      </c>
      <c r="AP34" s="19">
        <v>0</v>
      </c>
      <c r="AQ34" s="19">
        <v>12</v>
      </c>
      <c r="AR34" s="19">
        <v>0</v>
      </c>
      <c r="AS34" s="19">
        <v>11</v>
      </c>
      <c r="AT34" s="19">
        <v>35</v>
      </c>
      <c r="AU34" s="19">
        <v>1</v>
      </c>
      <c r="AV34" s="19">
        <v>0</v>
      </c>
      <c r="AW34" s="19">
        <v>0</v>
      </c>
      <c r="AX34" s="19">
        <v>1</v>
      </c>
      <c r="AY34" s="19">
        <v>3</v>
      </c>
      <c r="AZ34" s="19">
        <v>0</v>
      </c>
      <c r="BA34" s="19">
        <v>3</v>
      </c>
      <c r="BB34" s="19">
        <v>4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1</v>
      </c>
      <c r="BL34" s="19">
        <v>0</v>
      </c>
      <c r="BM34" s="19">
        <v>1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3</v>
      </c>
      <c r="BT34" s="19">
        <v>0</v>
      </c>
      <c r="BU34" s="19">
        <v>0</v>
      </c>
      <c r="BV34" s="19">
        <v>9</v>
      </c>
      <c r="BW34" s="19">
        <v>0</v>
      </c>
      <c r="BX34" s="19">
        <v>0</v>
      </c>
      <c r="BY34" s="19">
        <v>1</v>
      </c>
      <c r="BZ34" s="19">
        <v>0</v>
      </c>
      <c r="CA34" s="19">
        <v>15</v>
      </c>
      <c r="CB34" s="19">
        <v>0</v>
      </c>
      <c r="CC34" s="19">
        <v>11</v>
      </c>
      <c r="CD34" s="19">
        <v>28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</row>
    <row r="35" spans="2:90" ht="20.100000000000001" customHeight="1" thickBot="1" x14ac:dyDescent="0.25">
      <c r="B35" s="4" t="s">
        <v>222</v>
      </c>
      <c r="C35" s="19">
        <v>9</v>
      </c>
      <c r="D35" s="19">
        <v>0</v>
      </c>
      <c r="E35" s="19">
        <v>10</v>
      </c>
      <c r="F35" s="19">
        <v>24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4</v>
      </c>
      <c r="T35" s="19">
        <v>0</v>
      </c>
      <c r="U35" s="19">
        <v>3</v>
      </c>
      <c r="V35" s="19">
        <v>1</v>
      </c>
      <c r="W35" s="19">
        <v>0</v>
      </c>
      <c r="X35" s="19">
        <v>0</v>
      </c>
      <c r="Y35" s="19">
        <v>4</v>
      </c>
      <c r="Z35" s="19">
        <v>7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1</v>
      </c>
      <c r="AN35" s="19">
        <v>0</v>
      </c>
      <c r="AO35" s="19">
        <v>0</v>
      </c>
      <c r="AP35" s="19">
        <v>1</v>
      </c>
      <c r="AQ35" s="19">
        <v>3</v>
      </c>
      <c r="AR35" s="19">
        <v>0</v>
      </c>
      <c r="AS35" s="19">
        <v>1</v>
      </c>
      <c r="AT35" s="19">
        <v>4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2</v>
      </c>
      <c r="BW35" s="19">
        <v>1</v>
      </c>
      <c r="BX35" s="19">
        <v>0</v>
      </c>
      <c r="BY35" s="19">
        <v>1</v>
      </c>
      <c r="BZ35" s="19">
        <v>2</v>
      </c>
      <c r="CA35" s="19">
        <v>0</v>
      </c>
      <c r="CB35" s="19">
        <v>0</v>
      </c>
      <c r="CC35" s="19">
        <v>1</v>
      </c>
      <c r="CD35" s="19">
        <v>7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</row>
    <row r="36" spans="2:90" ht="20.100000000000001" customHeight="1" thickBot="1" x14ac:dyDescent="0.25">
      <c r="B36" s="4" t="s">
        <v>223</v>
      </c>
      <c r="C36" s="19">
        <v>55</v>
      </c>
      <c r="D36" s="19">
        <v>5</v>
      </c>
      <c r="E36" s="19">
        <v>50</v>
      </c>
      <c r="F36" s="19">
        <v>124</v>
      </c>
      <c r="G36" s="19">
        <v>1</v>
      </c>
      <c r="H36" s="19">
        <v>0</v>
      </c>
      <c r="I36" s="19">
        <v>0</v>
      </c>
      <c r="J36" s="19">
        <v>3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1</v>
      </c>
      <c r="T36" s="19">
        <v>0</v>
      </c>
      <c r="U36" s="19">
        <v>0</v>
      </c>
      <c r="V36" s="19">
        <v>2</v>
      </c>
      <c r="W36" s="19">
        <v>20</v>
      </c>
      <c r="X36" s="19">
        <v>0</v>
      </c>
      <c r="Y36" s="19">
        <v>18</v>
      </c>
      <c r="Z36" s="19">
        <v>45</v>
      </c>
      <c r="AA36" s="19">
        <v>1</v>
      </c>
      <c r="AB36" s="19">
        <v>0</v>
      </c>
      <c r="AC36" s="19">
        <v>0</v>
      </c>
      <c r="AD36" s="19">
        <v>1</v>
      </c>
      <c r="AE36" s="19">
        <v>0</v>
      </c>
      <c r="AF36" s="19">
        <v>0</v>
      </c>
      <c r="AG36" s="19">
        <v>0</v>
      </c>
      <c r="AH36" s="19">
        <v>1</v>
      </c>
      <c r="AI36" s="19">
        <v>0</v>
      </c>
      <c r="AJ36" s="19">
        <v>0</v>
      </c>
      <c r="AK36" s="19">
        <v>0</v>
      </c>
      <c r="AL36" s="19">
        <v>0</v>
      </c>
      <c r="AM36" s="19">
        <v>1</v>
      </c>
      <c r="AN36" s="19">
        <v>1</v>
      </c>
      <c r="AO36" s="19">
        <v>1</v>
      </c>
      <c r="AP36" s="19">
        <v>1</v>
      </c>
      <c r="AQ36" s="19">
        <v>8</v>
      </c>
      <c r="AR36" s="19">
        <v>0</v>
      </c>
      <c r="AS36" s="19">
        <v>11</v>
      </c>
      <c r="AT36" s="19">
        <v>20</v>
      </c>
      <c r="AU36" s="19">
        <v>0</v>
      </c>
      <c r="AV36" s="19">
        <v>0</v>
      </c>
      <c r="AW36" s="19">
        <v>0</v>
      </c>
      <c r="AX36" s="19">
        <v>0</v>
      </c>
      <c r="AY36" s="19">
        <v>1</v>
      </c>
      <c r="AZ36" s="19">
        <v>0</v>
      </c>
      <c r="BA36" s="19">
        <v>1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1</v>
      </c>
      <c r="BT36" s="19">
        <v>0</v>
      </c>
      <c r="BU36" s="19">
        <v>4</v>
      </c>
      <c r="BV36" s="19">
        <v>8</v>
      </c>
      <c r="BW36" s="19">
        <v>5</v>
      </c>
      <c r="BX36" s="19">
        <v>0</v>
      </c>
      <c r="BY36" s="19">
        <v>4</v>
      </c>
      <c r="BZ36" s="19">
        <v>4</v>
      </c>
      <c r="CA36" s="19">
        <v>16</v>
      </c>
      <c r="CB36" s="19">
        <v>4</v>
      </c>
      <c r="CC36" s="19">
        <v>11</v>
      </c>
      <c r="CD36" s="19">
        <v>39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</row>
    <row r="37" spans="2:90" ht="20.100000000000001" customHeight="1" thickBot="1" x14ac:dyDescent="0.25">
      <c r="B37" s="4" t="s">
        <v>224</v>
      </c>
      <c r="C37" s="19">
        <v>47</v>
      </c>
      <c r="D37" s="19">
        <v>7</v>
      </c>
      <c r="E37" s="19">
        <v>56</v>
      </c>
      <c r="F37" s="19">
        <v>215</v>
      </c>
      <c r="G37" s="19">
        <v>1</v>
      </c>
      <c r="H37" s="19">
        <v>0</v>
      </c>
      <c r="I37" s="19">
        <v>0</v>
      </c>
      <c r="J37" s="19">
        <v>4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1</v>
      </c>
      <c r="T37" s="19">
        <v>3</v>
      </c>
      <c r="U37" s="19">
        <v>3</v>
      </c>
      <c r="V37" s="19">
        <v>2</v>
      </c>
      <c r="W37" s="19">
        <v>16</v>
      </c>
      <c r="X37" s="19">
        <v>0</v>
      </c>
      <c r="Y37" s="19">
        <v>26</v>
      </c>
      <c r="Z37" s="19">
        <v>67</v>
      </c>
      <c r="AA37" s="19">
        <v>0</v>
      </c>
      <c r="AB37" s="19">
        <v>0</v>
      </c>
      <c r="AC37" s="19">
        <v>1</v>
      </c>
      <c r="AD37" s="19">
        <v>0</v>
      </c>
      <c r="AE37" s="19">
        <v>1</v>
      </c>
      <c r="AF37" s="19">
        <v>0</v>
      </c>
      <c r="AG37" s="19">
        <v>0</v>
      </c>
      <c r="AH37" s="19">
        <v>5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</v>
      </c>
      <c r="AO37" s="19">
        <v>0</v>
      </c>
      <c r="AP37" s="19">
        <v>2</v>
      </c>
      <c r="AQ37" s="19">
        <v>11</v>
      </c>
      <c r="AR37" s="19">
        <v>0</v>
      </c>
      <c r="AS37" s="19">
        <v>7</v>
      </c>
      <c r="AT37" s="19">
        <v>45</v>
      </c>
      <c r="AU37" s="19">
        <v>1</v>
      </c>
      <c r="AV37" s="19">
        <v>0</v>
      </c>
      <c r="AW37" s="19">
        <v>1</v>
      </c>
      <c r="AX37" s="19">
        <v>1</v>
      </c>
      <c r="AY37" s="19">
        <v>0</v>
      </c>
      <c r="AZ37" s="19">
        <v>0</v>
      </c>
      <c r="BA37" s="19">
        <v>0</v>
      </c>
      <c r="BB37" s="19">
        <v>4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10</v>
      </c>
      <c r="BW37" s="19">
        <v>3</v>
      </c>
      <c r="BX37" s="19">
        <v>1</v>
      </c>
      <c r="BY37" s="19">
        <v>3</v>
      </c>
      <c r="BZ37" s="19">
        <v>8</v>
      </c>
      <c r="CA37" s="19">
        <v>13</v>
      </c>
      <c r="CB37" s="19">
        <v>2</v>
      </c>
      <c r="CC37" s="19">
        <v>15</v>
      </c>
      <c r="CD37" s="19">
        <v>67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</row>
    <row r="38" spans="2:90" ht="20.100000000000001" customHeight="1" thickBot="1" x14ac:dyDescent="0.25">
      <c r="B38" s="4" t="s">
        <v>225</v>
      </c>
      <c r="C38" s="19">
        <v>35</v>
      </c>
      <c r="D38" s="19">
        <v>0</v>
      </c>
      <c r="E38" s="19">
        <v>17</v>
      </c>
      <c r="F38" s="19">
        <v>187</v>
      </c>
      <c r="G38" s="19">
        <v>1</v>
      </c>
      <c r="H38" s="19">
        <v>0</v>
      </c>
      <c r="I38" s="19">
        <v>0</v>
      </c>
      <c r="J38" s="19">
        <v>1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2</v>
      </c>
      <c r="T38" s="19">
        <v>0</v>
      </c>
      <c r="U38" s="19">
        <v>2</v>
      </c>
      <c r="V38" s="19">
        <v>1</v>
      </c>
      <c r="W38" s="19">
        <v>14</v>
      </c>
      <c r="X38" s="19">
        <v>0</v>
      </c>
      <c r="Y38" s="19">
        <v>7</v>
      </c>
      <c r="Z38" s="19">
        <v>82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7</v>
      </c>
      <c r="AR38" s="19">
        <v>0</v>
      </c>
      <c r="AS38" s="19">
        <v>5</v>
      </c>
      <c r="AT38" s="19">
        <v>53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1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2</v>
      </c>
      <c r="BW38" s="19">
        <v>0</v>
      </c>
      <c r="BX38" s="19">
        <v>0</v>
      </c>
      <c r="BY38" s="19">
        <v>0</v>
      </c>
      <c r="BZ38" s="19">
        <v>0</v>
      </c>
      <c r="CA38" s="19">
        <v>11</v>
      </c>
      <c r="CB38" s="19">
        <v>0</v>
      </c>
      <c r="CC38" s="19">
        <v>3</v>
      </c>
      <c r="CD38" s="19">
        <v>47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</row>
    <row r="39" spans="2:90" ht="20.100000000000001" customHeight="1" thickBot="1" x14ac:dyDescent="0.25">
      <c r="B39" s="4" t="s">
        <v>226</v>
      </c>
      <c r="C39" s="19">
        <v>19</v>
      </c>
      <c r="D39" s="19">
        <v>0</v>
      </c>
      <c r="E39" s="19">
        <v>13</v>
      </c>
      <c r="F39" s="19">
        <v>184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1</v>
      </c>
      <c r="V39" s="19">
        <v>1</v>
      </c>
      <c r="W39" s="19">
        <v>8</v>
      </c>
      <c r="X39" s="19">
        <v>0</v>
      </c>
      <c r="Y39" s="19">
        <v>6</v>
      </c>
      <c r="Z39" s="19">
        <v>79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1</v>
      </c>
      <c r="AN39" s="19">
        <v>0</v>
      </c>
      <c r="AO39" s="19">
        <v>0</v>
      </c>
      <c r="AP39" s="19">
        <v>3</v>
      </c>
      <c r="AQ39" s="19">
        <v>2</v>
      </c>
      <c r="AR39" s="19">
        <v>0</v>
      </c>
      <c r="AS39" s="19">
        <v>2</v>
      </c>
      <c r="AT39" s="19">
        <v>22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1</v>
      </c>
      <c r="BW39" s="19">
        <v>0</v>
      </c>
      <c r="BX39" s="19">
        <v>0</v>
      </c>
      <c r="BY39" s="19">
        <v>0</v>
      </c>
      <c r="BZ39" s="19">
        <v>0</v>
      </c>
      <c r="CA39" s="19">
        <v>8</v>
      </c>
      <c r="CB39" s="19">
        <v>0</v>
      </c>
      <c r="CC39" s="19">
        <v>4</v>
      </c>
      <c r="CD39" s="19">
        <v>78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</row>
    <row r="40" spans="2:90" ht="20.100000000000001" customHeight="1" thickBot="1" x14ac:dyDescent="0.25">
      <c r="B40" s="4" t="s">
        <v>227</v>
      </c>
      <c r="C40" s="19">
        <v>76</v>
      </c>
      <c r="D40" s="19">
        <v>0</v>
      </c>
      <c r="E40" s="19">
        <v>65</v>
      </c>
      <c r="F40" s="19">
        <v>472</v>
      </c>
      <c r="G40" s="19">
        <v>2</v>
      </c>
      <c r="H40" s="19">
        <v>0</v>
      </c>
      <c r="I40" s="19">
        <v>0</v>
      </c>
      <c r="J40" s="19">
        <v>4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4</v>
      </c>
      <c r="T40" s="19">
        <v>0</v>
      </c>
      <c r="U40" s="19">
        <v>4</v>
      </c>
      <c r="V40" s="19">
        <v>14</v>
      </c>
      <c r="W40" s="19">
        <v>26</v>
      </c>
      <c r="X40" s="19">
        <v>0</v>
      </c>
      <c r="Y40" s="19">
        <v>22</v>
      </c>
      <c r="Z40" s="19">
        <v>152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2</v>
      </c>
      <c r="AP40" s="19">
        <v>1</v>
      </c>
      <c r="AQ40" s="19">
        <v>13</v>
      </c>
      <c r="AR40" s="19">
        <v>0</v>
      </c>
      <c r="AS40" s="19">
        <v>1</v>
      </c>
      <c r="AT40" s="19">
        <v>72</v>
      </c>
      <c r="AU40" s="19">
        <v>0</v>
      </c>
      <c r="AV40" s="19">
        <v>0</v>
      </c>
      <c r="AW40" s="19">
        <v>0</v>
      </c>
      <c r="AX40" s="19">
        <v>3</v>
      </c>
      <c r="AY40" s="19">
        <v>0</v>
      </c>
      <c r="AZ40" s="19">
        <v>0</v>
      </c>
      <c r="BA40" s="19">
        <v>0</v>
      </c>
      <c r="BB40" s="19">
        <v>5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2</v>
      </c>
      <c r="BT40" s="19">
        <v>0</v>
      </c>
      <c r="BU40" s="19">
        <v>0</v>
      </c>
      <c r="BV40" s="19">
        <v>24</v>
      </c>
      <c r="BW40" s="19">
        <v>1</v>
      </c>
      <c r="BX40" s="19">
        <v>0</v>
      </c>
      <c r="BY40" s="19">
        <v>5</v>
      </c>
      <c r="BZ40" s="19">
        <v>14</v>
      </c>
      <c r="CA40" s="19">
        <v>28</v>
      </c>
      <c r="CB40" s="19">
        <v>0</v>
      </c>
      <c r="CC40" s="19">
        <v>31</v>
      </c>
      <c r="CD40" s="19">
        <v>183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</row>
    <row r="41" spans="2:90" ht="20.100000000000001" customHeight="1" thickBot="1" x14ac:dyDescent="0.25">
      <c r="B41" s="4" t="s">
        <v>228</v>
      </c>
      <c r="C41" s="19">
        <v>557</v>
      </c>
      <c r="D41" s="19">
        <v>26</v>
      </c>
      <c r="E41" s="19">
        <v>550</v>
      </c>
      <c r="F41" s="19">
        <v>2262</v>
      </c>
      <c r="G41" s="19">
        <v>1</v>
      </c>
      <c r="H41" s="19">
        <v>0</v>
      </c>
      <c r="I41" s="19">
        <v>0</v>
      </c>
      <c r="J41" s="19">
        <v>15</v>
      </c>
      <c r="K41" s="19">
        <v>0</v>
      </c>
      <c r="L41" s="19">
        <v>0</v>
      </c>
      <c r="M41" s="19">
        <v>0</v>
      </c>
      <c r="N41" s="19">
        <v>1</v>
      </c>
      <c r="O41" s="19">
        <v>0</v>
      </c>
      <c r="P41" s="19">
        <v>0</v>
      </c>
      <c r="Q41" s="19">
        <v>0</v>
      </c>
      <c r="R41" s="19">
        <v>1</v>
      </c>
      <c r="S41" s="19">
        <v>19</v>
      </c>
      <c r="T41" s="19">
        <v>9</v>
      </c>
      <c r="U41" s="19">
        <v>30</v>
      </c>
      <c r="V41" s="19">
        <v>42</v>
      </c>
      <c r="W41" s="19">
        <v>175</v>
      </c>
      <c r="X41" s="19">
        <v>0</v>
      </c>
      <c r="Y41" s="19">
        <v>167</v>
      </c>
      <c r="Z41" s="19">
        <v>770</v>
      </c>
      <c r="AA41" s="19">
        <v>2</v>
      </c>
      <c r="AB41" s="19">
        <v>0</v>
      </c>
      <c r="AC41" s="19">
        <v>3</v>
      </c>
      <c r="AD41" s="19">
        <v>3</v>
      </c>
      <c r="AE41" s="19">
        <v>7</v>
      </c>
      <c r="AF41" s="19">
        <v>0</v>
      </c>
      <c r="AG41" s="19">
        <v>11</v>
      </c>
      <c r="AH41" s="19">
        <v>18</v>
      </c>
      <c r="AI41" s="19">
        <v>0</v>
      </c>
      <c r="AJ41" s="19">
        <v>0</v>
      </c>
      <c r="AK41" s="19">
        <v>0</v>
      </c>
      <c r="AL41" s="19">
        <v>0</v>
      </c>
      <c r="AM41" s="19">
        <v>13</v>
      </c>
      <c r="AN41" s="19">
        <v>0</v>
      </c>
      <c r="AO41" s="19">
        <v>23</v>
      </c>
      <c r="AP41" s="19">
        <v>33</v>
      </c>
      <c r="AQ41" s="19">
        <v>106</v>
      </c>
      <c r="AR41" s="19">
        <v>0</v>
      </c>
      <c r="AS41" s="19">
        <v>92</v>
      </c>
      <c r="AT41" s="19">
        <v>340</v>
      </c>
      <c r="AU41" s="19">
        <v>3</v>
      </c>
      <c r="AV41" s="19">
        <v>0</v>
      </c>
      <c r="AW41" s="19">
        <v>6</v>
      </c>
      <c r="AX41" s="19">
        <v>6</v>
      </c>
      <c r="AY41" s="19">
        <v>19</v>
      </c>
      <c r="AZ41" s="19">
        <v>0</v>
      </c>
      <c r="BA41" s="19">
        <v>22</v>
      </c>
      <c r="BB41" s="19">
        <v>47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5</v>
      </c>
      <c r="BL41" s="19">
        <v>0</v>
      </c>
      <c r="BM41" s="19">
        <v>6</v>
      </c>
      <c r="BN41" s="19">
        <v>27</v>
      </c>
      <c r="BO41" s="19">
        <v>0</v>
      </c>
      <c r="BP41" s="19">
        <v>0</v>
      </c>
      <c r="BQ41" s="19">
        <v>0</v>
      </c>
      <c r="BR41" s="19">
        <v>0</v>
      </c>
      <c r="BS41" s="19">
        <v>1</v>
      </c>
      <c r="BT41" s="19">
        <v>0</v>
      </c>
      <c r="BU41" s="19">
        <v>1</v>
      </c>
      <c r="BV41" s="19">
        <v>9</v>
      </c>
      <c r="BW41" s="19">
        <v>24</v>
      </c>
      <c r="BX41" s="19">
        <v>16</v>
      </c>
      <c r="BY41" s="19">
        <v>30</v>
      </c>
      <c r="BZ41" s="19">
        <v>74</v>
      </c>
      <c r="CA41" s="19">
        <v>177</v>
      </c>
      <c r="CB41" s="19">
        <v>1</v>
      </c>
      <c r="CC41" s="19">
        <v>157</v>
      </c>
      <c r="CD41" s="19">
        <v>856</v>
      </c>
      <c r="CE41" s="19">
        <v>0</v>
      </c>
      <c r="CF41" s="19">
        <v>0</v>
      </c>
      <c r="CG41" s="19">
        <v>0</v>
      </c>
      <c r="CH41" s="19">
        <v>2</v>
      </c>
      <c r="CI41" s="19">
        <v>5</v>
      </c>
      <c r="CJ41" s="19">
        <v>0</v>
      </c>
      <c r="CK41" s="19">
        <v>2</v>
      </c>
      <c r="CL41" s="19">
        <v>18</v>
      </c>
    </row>
    <row r="42" spans="2:90" ht="20.100000000000001" customHeight="1" thickBot="1" x14ac:dyDescent="0.25">
      <c r="B42" s="4" t="s">
        <v>229</v>
      </c>
      <c r="C42" s="19">
        <v>72</v>
      </c>
      <c r="D42" s="19">
        <v>1</v>
      </c>
      <c r="E42" s="19">
        <v>76</v>
      </c>
      <c r="F42" s="19">
        <v>357</v>
      </c>
      <c r="G42" s="19">
        <v>0</v>
      </c>
      <c r="H42" s="19">
        <v>0</v>
      </c>
      <c r="I42" s="19">
        <v>0</v>
      </c>
      <c r="J42" s="19">
        <v>1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3</v>
      </c>
      <c r="T42" s="19">
        <v>1</v>
      </c>
      <c r="U42" s="19">
        <v>8</v>
      </c>
      <c r="V42" s="19">
        <v>6</v>
      </c>
      <c r="W42" s="19">
        <v>24</v>
      </c>
      <c r="X42" s="19">
        <v>0</v>
      </c>
      <c r="Y42" s="19">
        <v>27</v>
      </c>
      <c r="Z42" s="19">
        <v>107</v>
      </c>
      <c r="AA42" s="19">
        <v>0</v>
      </c>
      <c r="AB42" s="19">
        <v>0</v>
      </c>
      <c r="AC42" s="19">
        <v>0</v>
      </c>
      <c r="AD42" s="19">
        <v>0</v>
      </c>
      <c r="AE42" s="19">
        <v>1</v>
      </c>
      <c r="AF42" s="19">
        <v>0</v>
      </c>
      <c r="AG42" s="19">
        <v>0</v>
      </c>
      <c r="AH42" s="19">
        <v>5</v>
      </c>
      <c r="AI42" s="19">
        <v>0</v>
      </c>
      <c r="AJ42" s="19">
        <v>0</v>
      </c>
      <c r="AK42" s="19">
        <v>0</v>
      </c>
      <c r="AL42" s="19">
        <v>0</v>
      </c>
      <c r="AM42" s="19">
        <v>1</v>
      </c>
      <c r="AN42" s="19">
        <v>0</v>
      </c>
      <c r="AO42" s="19">
        <v>1</v>
      </c>
      <c r="AP42" s="19">
        <v>6</v>
      </c>
      <c r="AQ42" s="19">
        <v>13</v>
      </c>
      <c r="AR42" s="19">
        <v>0</v>
      </c>
      <c r="AS42" s="19">
        <v>16</v>
      </c>
      <c r="AT42" s="19">
        <v>62</v>
      </c>
      <c r="AU42" s="19">
        <v>0</v>
      </c>
      <c r="AV42" s="19">
        <v>0</v>
      </c>
      <c r="AW42" s="19">
        <v>0</v>
      </c>
      <c r="AX42" s="19">
        <v>0</v>
      </c>
      <c r="AY42" s="19">
        <v>2</v>
      </c>
      <c r="AZ42" s="19">
        <v>0</v>
      </c>
      <c r="BA42" s="19">
        <v>1</v>
      </c>
      <c r="BB42" s="19">
        <v>4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1</v>
      </c>
      <c r="BN42" s="19">
        <v>1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1</v>
      </c>
      <c r="BW42" s="19">
        <v>3</v>
      </c>
      <c r="BX42" s="19">
        <v>0</v>
      </c>
      <c r="BY42" s="19">
        <v>5</v>
      </c>
      <c r="BZ42" s="19">
        <v>8</v>
      </c>
      <c r="CA42" s="19">
        <v>23</v>
      </c>
      <c r="CB42" s="19">
        <v>0</v>
      </c>
      <c r="CC42" s="19">
        <v>15</v>
      </c>
      <c r="CD42" s="19">
        <v>150</v>
      </c>
      <c r="CE42" s="19">
        <v>1</v>
      </c>
      <c r="CF42" s="19">
        <v>0</v>
      </c>
      <c r="CG42" s="19">
        <v>1</v>
      </c>
      <c r="CH42" s="19">
        <v>2</v>
      </c>
      <c r="CI42" s="19">
        <v>1</v>
      </c>
      <c r="CJ42" s="19">
        <v>0</v>
      </c>
      <c r="CK42" s="19">
        <v>1</v>
      </c>
      <c r="CL42" s="19">
        <v>4</v>
      </c>
    </row>
    <row r="43" spans="2:90" ht="20.100000000000001" customHeight="1" thickBot="1" x14ac:dyDescent="0.25">
      <c r="B43" s="4" t="s">
        <v>230</v>
      </c>
      <c r="C43" s="19">
        <v>58</v>
      </c>
      <c r="D43" s="19">
        <v>0</v>
      </c>
      <c r="E43" s="19">
        <v>79</v>
      </c>
      <c r="F43" s="19">
        <v>161</v>
      </c>
      <c r="G43" s="19">
        <v>1</v>
      </c>
      <c r="H43" s="19">
        <v>0</v>
      </c>
      <c r="I43" s="19">
        <v>0</v>
      </c>
      <c r="J43" s="19">
        <v>2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3</v>
      </c>
      <c r="T43" s="19">
        <v>0</v>
      </c>
      <c r="U43" s="19">
        <v>3</v>
      </c>
      <c r="V43" s="19">
        <v>2</v>
      </c>
      <c r="W43" s="19">
        <v>18</v>
      </c>
      <c r="X43" s="19">
        <v>0</v>
      </c>
      <c r="Y43" s="19">
        <v>23</v>
      </c>
      <c r="Z43" s="19">
        <v>57</v>
      </c>
      <c r="AA43" s="19">
        <v>0</v>
      </c>
      <c r="AB43" s="19">
        <v>0</v>
      </c>
      <c r="AC43" s="19">
        <v>0</v>
      </c>
      <c r="AD43" s="19">
        <v>0</v>
      </c>
      <c r="AE43" s="19">
        <v>1</v>
      </c>
      <c r="AF43" s="19">
        <v>0</v>
      </c>
      <c r="AG43" s="19">
        <v>5</v>
      </c>
      <c r="AH43" s="19">
        <v>3</v>
      </c>
      <c r="AI43" s="19">
        <v>0</v>
      </c>
      <c r="AJ43" s="19">
        <v>0</v>
      </c>
      <c r="AK43" s="19">
        <v>0</v>
      </c>
      <c r="AL43" s="19">
        <v>0</v>
      </c>
      <c r="AM43" s="19">
        <v>2</v>
      </c>
      <c r="AN43" s="19">
        <v>0</v>
      </c>
      <c r="AO43" s="19">
        <v>1</v>
      </c>
      <c r="AP43" s="19">
        <v>2</v>
      </c>
      <c r="AQ43" s="19">
        <v>11</v>
      </c>
      <c r="AR43" s="19">
        <v>0</v>
      </c>
      <c r="AS43" s="19">
        <v>14</v>
      </c>
      <c r="AT43" s="19">
        <v>19</v>
      </c>
      <c r="AU43" s="19">
        <v>0</v>
      </c>
      <c r="AV43" s="19">
        <v>0</v>
      </c>
      <c r="AW43" s="19">
        <v>0</v>
      </c>
      <c r="AX43" s="19">
        <v>5</v>
      </c>
      <c r="AY43" s="19">
        <v>0</v>
      </c>
      <c r="AZ43" s="19">
        <v>0</v>
      </c>
      <c r="BA43" s="19">
        <v>0</v>
      </c>
      <c r="BB43" s="19">
        <v>2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1</v>
      </c>
      <c r="BN43" s="19">
        <v>2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1</v>
      </c>
      <c r="BX43" s="19">
        <v>0</v>
      </c>
      <c r="BY43" s="19">
        <v>0</v>
      </c>
      <c r="BZ43" s="19">
        <v>3</v>
      </c>
      <c r="CA43" s="19">
        <v>21</v>
      </c>
      <c r="CB43" s="19">
        <v>0</v>
      </c>
      <c r="CC43" s="19">
        <v>31</v>
      </c>
      <c r="CD43" s="19">
        <v>64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1</v>
      </c>
      <c r="CL43" s="19">
        <v>0</v>
      </c>
    </row>
    <row r="44" spans="2:90" ht="20.100000000000001" customHeight="1" thickBot="1" x14ac:dyDescent="0.25">
      <c r="B44" s="4" t="s">
        <v>231</v>
      </c>
      <c r="C44" s="19">
        <v>99</v>
      </c>
      <c r="D44" s="19">
        <v>5</v>
      </c>
      <c r="E44" s="19">
        <v>96</v>
      </c>
      <c r="F44" s="19">
        <v>383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</v>
      </c>
      <c r="O44" s="19">
        <v>0</v>
      </c>
      <c r="P44" s="19">
        <v>0</v>
      </c>
      <c r="Q44" s="19">
        <v>0</v>
      </c>
      <c r="R44" s="19">
        <v>0</v>
      </c>
      <c r="S44" s="19">
        <v>5</v>
      </c>
      <c r="T44" s="19">
        <v>2</v>
      </c>
      <c r="U44" s="19">
        <v>7</v>
      </c>
      <c r="V44" s="19">
        <v>10</v>
      </c>
      <c r="W44" s="19">
        <v>34</v>
      </c>
      <c r="X44" s="19">
        <v>0</v>
      </c>
      <c r="Y44" s="19">
        <v>30</v>
      </c>
      <c r="Z44" s="19">
        <v>135</v>
      </c>
      <c r="AA44" s="19">
        <v>0</v>
      </c>
      <c r="AB44" s="19">
        <v>0</v>
      </c>
      <c r="AC44" s="19">
        <v>1</v>
      </c>
      <c r="AD44" s="19">
        <v>1</v>
      </c>
      <c r="AE44" s="19">
        <v>3</v>
      </c>
      <c r="AF44" s="19">
        <v>0</v>
      </c>
      <c r="AG44" s="19">
        <v>2</v>
      </c>
      <c r="AH44" s="19">
        <v>6</v>
      </c>
      <c r="AI44" s="19">
        <v>0</v>
      </c>
      <c r="AJ44" s="19">
        <v>0</v>
      </c>
      <c r="AK44" s="19">
        <v>0</v>
      </c>
      <c r="AL44" s="19">
        <v>0</v>
      </c>
      <c r="AM44" s="19">
        <v>4</v>
      </c>
      <c r="AN44" s="19">
        <v>0</v>
      </c>
      <c r="AO44" s="19">
        <v>2</v>
      </c>
      <c r="AP44" s="19">
        <v>3</v>
      </c>
      <c r="AQ44" s="19">
        <v>26</v>
      </c>
      <c r="AR44" s="19">
        <v>0</v>
      </c>
      <c r="AS44" s="19">
        <v>18</v>
      </c>
      <c r="AT44" s="19">
        <v>85</v>
      </c>
      <c r="AU44" s="19">
        <v>2</v>
      </c>
      <c r="AV44" s="19">
        <v>0</v>
      </c>
      <c r="AW44" s="19">
        <v>0</v>
      </c>
      <c r="AX44" s="19">
        <v>4</v>
      </c>
      <c r="AY44" s="19">
        <v>2</v>
      </c>
      <c r="AZ44" s="19">
        <v>0</v>
      </c>
      <c r="BA44" s="19">
        <v>3</v>
      </c>
      <c r="BB44" s="19">
        <v>4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1</v>
      </c>
      <c r="BT44" s="19">
        <v>0</v>
      </c>
      <c r="BU44" s="19">
        <v>0</v>
      </c>
      <c r="BV44" s="19">
        <v>4</v>
      </c>
      <c r="BW44" s="19">
        <v>2</v>
      </c>
      <c r="BX44" s="19">
        <v>3</v>
      </c>
      <c r="BY44" s="19">
        <v>3</v>
      </c>
      <c r="BZ44" s="19">
        <v>22</v>
      </c>
      <c r="CA44" s="19">
        <v>20</v>
      </c>
      <c r="CB44" s="19">
        <v>0</v>
      </c>
      <c r="CC44" s="19">
        <v>29</v>
      </c>
      <c r="CD44" s="19">
        <v>108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1</v>
      </c>
      <c r="CL44" s="19">
        <v>0</v>
      </c>
    </row>
    <row r="45" spans="2:90" ht="20.100000000000001" customHeight="1" thickBot="1" x14ac:dyDescent="0.25">
      <c r="B45" s="4" t="s">
        <v>232</v>
      </c>
      <c r="C45" s="19">
        <v>280</v>
      </c>
      <c r="D45" s="19">
        <v>3</v>
      </c>
      <c r="E45" s="19">
        <v>288</v>
      </c>
      <c r="F45" s="19">
        <v>818</v>
      </c>
      <c r="G45" s="19">
        <v>4</v>
      </c>
      <c r="H45" s="19">
        <v>0</v>
      </c>
      <c r="I45" s="19">
        <v>4</v>
      </c>
      <c r="J45" s="19">
        <v>8</v>
      </c>
      <c r="K45" s="19">
        <v>0</v>
      </c>
      <c r="L45" s="19">
        <v>0</v>
      </c>
      <c r="M45" s="19">
        <v>0</v>
      </c>
      <c r="N45" s="19">
        <v>1</v>
      </c>
      <c r="O45" s="19">
        <v>0</v>
      </c>
      <c r="P45" s="19">
        <v>0</v>
      </c>
      <c r="Q45" s="19">
        <v>0</v>
      </c>
      <c r="R45" s="19">
        <v>2</v>
      </c>
      <c r="S45" s="19">
        <v>8</v>
      </c>
      <c r="T45" s="19">
        <v>3</v>
      </c>
      <c r="U45" s="19">
        <v>14</v>
      </c>
      <c r="V45" s="19">
        <v>10</v>
      </c>
      <c r="W45" s="19">
        <v>102</v>
      </c>
      <c r="X45" s="19">
        <v>0</v>
      </c>
      <c r="Y45" s="19">
        <v>97</v>
      </c>
      <c r="Z45" s="19">
        <v>294</v>
      </c>
      <c r="AA45" s="19">
        <v>0</v>
      </c>
      <c r="AB45" s="19">
        <v>0</v>
      </c>
      <c r="AC45" s="19">
        <v>0</v>
      </c>
      <c r="AD45" s="19">
        <v>0</v>
      </c>
      <c r="AE45" s="19">
        <v>4</v>
      </c>
      <c r="AF45" s="19">
        <v>0</v>
      </c>
      <c r="AG45" s="19">
        <v>2</v>
      </c>
      <c r="AH45" s="19">
        <v>8</v>
      </c>
      <c r="AI45" s="19">
        <v>0</v>
      </c>
      <c r="AJ45" s="19">
        <v>0</v>
      </c>
      <c r="AK45" s="19">
        <v>0</v>
      </c>
      <c r="AL45" s="19">
        <v>0</v>
      </c>
      <c r="AM45" s="19">
        <v>4</v>
      </c>
      <c r="AN45" s="19">
        <v>0</v>
      </c>
      <c r="AO45" s="19">
        <v>4</v>
      </c>
      <c r="AP45" s="19">
        <v>5</v>
      </c>
      <c r="AQ45" s="19">
        <v>42</v>
      </c>
      <c r="AR45" s="19">
        <v>0</v>
      </c>
      <c r="AS45" s="19">
        <v>37</v>
      </c>
      <c r="AT45" s="19">
        <v>116</v>
      </c>
      <c r="AU45" s="19">
        <v>1</v>
      </c>
      <c r="AV45" s="19">
        <v>0</v>
      </c>
      <c r="AW45" s="19">
        <v>2</v>
      </c>
      <c r="AX45" s="19">
        <v>1</v>
      </c>
      <c r="AY45" s="19">
        <v>2</v>
      </c>
      <c r="AZ45" s="19">
        <v>0</v>
      </c>
      <c r="BA45" s="19">
        <v>3</v>
      </c>
      <c r="BB45" s="19">
        <v>3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5</v>
      </c>
      <c r="BT45" s="19">
        <v>0</v>
      </c>
      <c r="BU45" s="19">
        <v>11</v>
      </c>
      <c r="BV45" s="19">
        <v>20</v>
      </c>
      <c r="BW45" s="19">
        <v>10</v>
      </c>
      <c r="BX45" s="19">
        <v>0</v>
      </c>
      <c r="BY45" s="19">
        <v>14</v>
      </c>
      <c r="BZ45" s="19">
        <v>21</v>
      </c>
      <c r="CA45" s="19">
        <v>98</v>
      </c>
      <c r="CB45" s="19">
        <v>0</v>
      </c>
      <c r="CC45" s="19">
        <v>100</v>
      </c>
      <c r="CD45" s="19">
        <v>329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</row>
    <row r="46" spans="2:90" ht="20.100000000000001" customHeight="1" thickBot="1" x14ac:dyDescent="0.25">
      <c r="B46" s="4" t="s">
        <v>233</v>
      </c>
      <c r="C46" s="19">
        <v>99</v>
      </c>
      <c r="D46" s="19">
        <v>11</v>
      </c>
      <c r="E46" s="19">
        <v>145</v>
      </c>
      <c r="F46" s="19">
        <v>304</v>
      </c>
      <c r="G46" s="19">
        <v>1</v>
      </c>
      <c r="H46" s="19">
        <v>0</v>
      </c>
      <c r="I46" s="19">
        <v>1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2</v>
      </c>
      <c r="T46" s="19">
        <v>3</v>
      </c>
      <c r="U46" s="19">
        <v>7</v>
      </c>
      <c r="V46" s="19">
        <v>3</v>
      </c>
      <c r="W46" s="19">
        <v>29</v>
      </c>
      <c r="X46" s="19">
        <v>0</v>
      </c>
      <c r="Y46" s="19">
        <v>35</v>
      </c>
      <c r="Z46" s="19">
        <v>93</v>
      </c>
      <c r="AA46" s="19">
        <v>0</v>
      </c>
      <c r="AB46" s="19">
        <v>1</v>
      </c>
      <c r="AC46" s="19">
        <v>0</v>
      </c>
      <c r="AD46" s="19">
        <v>1</v>
      </c>
      <c r="AE46" s="19">
        <v>1</v>
      </c>
      <c r="AF46" s="19">
        <v>0</v>
      </c>
      <c r="AG46" s="19">
        <v>3</v>
      </c>
      <c r="AH46" s="19">
        <v>1</v>
      </c>
      <c r="AI46" s="19">
        <v>0</v>
      </c>
      <c r="AJ46" s="19">
        <v>0</v>
      </c>
      <c r="AK46" s="19">
        <v>0</v>
      </c>
      <c r="AL46" s="19">
        <v>0</v>
      </c>
      <c r="AM46" s="19">
        <v>1</v>
      </c>
      <c r="AN46" s="19">
        <v>0</v>
      </c>
      <c r="AO46" s="19">
        <v>0</v>
      </c>
      <c r="AP46" s="19">
        <v>1</v>
      </c>
      <c r="AQ46" s="19">
        <v>23</v>
      </c>
      <c r="AR46" s="19">
        <v>0</v>
      </c>
      <c r="AS46" s="19">
        <v>28</v>
      </c>
      <c r="AT46" s="19">
        <v>61</v>
      </c>
      <c r="AU46" s="19">
        <v>0</v>
      </c>
      <c r="AV46" s="19">
        <v>0</v>
      </c>
      <c r="AW46" s="19">
        <v>0</v>
      </c>
      <c r="AX46" s="19">
        <v>2</v>
      </c>
      <c r="AY46" s="19">
        <v>10</v>
      </c>
      <c r="AZ46" s="19">
        <v>0</v>
      </c>
      <c r="BA46" s="19">
        <v>19</v>
      </c>
      <c r="BB46" s="19">
        <v>7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2</v>
      </c>
      <c r="BT46" s="19">
        <v>0</v>
      </c>
      <c r="BU46" s="19">
        <v>0</v>
      </c>
      <c r="BV46" s="19">
        <v>8</v>
      </c>
      <c r="BW46" s="19">
        <v>3</v>
      </c>
      <c r="BX46" s="19">
        <v>7</v>
      </c>
      <c r="BY46" s="19">
        <v>4</v>
      </c>
      <c r="BZ46" s="19">
        <v>15</v>
      </c>
      <c r="CA46" s="19">
        <v>27</v>
      </c>
      <c r="CB46" s="19">
        <v>0</v>
      </c>
      <c r="CC46" s="19">
        <v>48</v>
      </c>
      <c r="CD46" s="19">
        <v>111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</row>
    <row r="47" spans="2:90" ht="20.100000000000001" customHeight="1" thickBot="1" x14ac:dyDescent="0.25">
      <c r="B47" s="4" t="s">
        <v>234</v>
      </c>
      <c r="C47" s="19">
        <v>421</v>
      </c>
      <c r="D47" s="19">
        <v>6</v>
      </c>
      <c r="E47" s="19">
        <v>413</v>
      </c>
      <c r="F47" s="19">
        <v>1087</v>
      </c>
      <c r="G47" s="19">
        <v>2</v>
      </c>
      <c r="H47" s="19">
        <v>0</v>
      </c>
      <c r="I47" s="19">
        <v>1</v>
      </c>
      <c r="J47" s="19">
        <v>9</v>
      </c>
      <c r="K47" s="19">
        <v>0</v>
      </c>
      <c r="L47" s="19">
        <v>0</v>
      </c>
      <c r="M47" s="19">
        <v>0</v>
      </c>
      <c r="N47" s="19">
        <v>5</v>
      </c>
      <c r="O47" s="19">
        <v>1</v>
      </c>
      <c r="P47" s="19">
        <v>0</v>
      </c>
      <c r="Q47" s="19">
        <v>0</v>
      </c>
      <c r="R47" s="19">
        <v>1</v>
      </c>
      <c r="S47" s="19">
        <v>13</v>
      </c>
      <c r="T47" s="19">
        <v>5</v>
      </c>
      <c r="U47" s="19">
        <v>13</v>
      </c>
      <c r="V47" s="19">
        <v>11</v>
      </c>
      <c r="W47" s="19">
        <v>143</v>
      </c>
      <c r="X47" s="19">
        <v>0</v>
      </c>
      <c r="Y47" s="19">
        <v>150</v>
      </c>
      <c r="Z47" s="19">
        <v>423</v>
      </c>
      <c r="AA47" s="19">
        <v>3</v>
      </c>
      <c r="AB47" s="19">
        <v>0</v>
      </c>
      <c r="AC47" s="19">
        <v>3</v>
      </c>
      <c r="AD47" s="19">
        <v>1</v>
      </c>
      <c r="AE47" s="19">
        <v>3</v>
      </c>
      <c r="AF47" s="19">
        <v>0</v>
      </c>
      <c r="AG47" s="19">
        <v>4</v>
      </c>
      <c r="AH47" s="19">
        <v>9</v>
      </c>
      <c r="AI47" s="19">
        <v>0</v>
      </c>
      <c r="AJ47" s="19">
        <v>0</v>
      </c>
      <c r="AK47" s="19">
        <v>0</v>
      </c>
      <c r="AL47" s="19">
        <v>0</v>
      </c>
      <c r="AM47" s="19">
        <v>3</v>
      </c>
      <c r="AN47" s="19">
        <v>1</v>
      </c>
      <c r="AO47" s="19">
        <v>6</v>
      </c>
      <c r="AP47" s="19">
        <v>12</v>
      </c>
      <c r="AQ47" s="19">
        <v>81</v>
      </c>
      <c r="AR47" s="19">
        <v>0</v>
      </c>
      <c r="AS47" s="19">
        <v>85</v>
      </c>
      <c r="AT47" s="19">
        <v>171</v>
      </c>
      <c r="AU47" s="19">
        <v>3</v>
      </c>
      <c r="AV47" s="19">
        <v>0</v>
      </c>
      <c r="AW47" s="19">
        <v>0</v>
      </c>
      <c r="AX47" s="19">
        <v>7</v>
      </c>
      <c r="AY47" s="19">
        <v>6</v>
      </c>
      <c r="AZ47" s="19">
        <v>0</v>
      </c>
      <c r="BA47" s="19">
        <v>2</v>
      </c>
      <c r="BB47" s="19">
        <v>12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1</v>
      </c>
      <c r="BK47" s="19">
        <v>4</v>
      </c>
      <c r="BL47" s="19">
        <v>0</v>
      </c>
      <c r="BM47" s="19">
        <v>5</v>
      </c>
      <c r="BN47" s="19">
        <v>5</v>
      </c>
      <c r="BO47" s="19">
        <v>0</v>
      </c>
      <c r="BP47" s="19">
        <v>0</v>
      </c>
      <c r="BQ47" s="19">
        <v>0</v>
      </c>
      <c r="BR47" s="19">
        <v>0</v>
      </c>
      <c r="BS47" s="19">
        <v>14</v>
      </c>
      <c r="BT47" s="19">
        <v>0</v>
      </c>
      <c r="BU47" s="19">
        <v>15</v>
      </c>
      <c r="BV47" s="19">
        <v>27</v>
      </c>
      <c r="BW47" s="19">
        <v>6</v>
      </c>
      <c r="BX47" s="19">
        <v>0</v>
      </c>
      <c r="BY47" s="19">
        <v>1</v>
      </c>
      <c r="BZ47" s="19">
        <v>18</v>
      </c>
      <c r="CA47" s="19">
        <v>139</v>
      </c>
      <c r="CB47" s="19">
        <v>0</v>
      </c>
      <c r="CC47" s="19">
        <v>128</v>
      </c>
      <c r="CD47" s="19">
        <v>375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</row>
    <row r="48" spans="2:90" ht="20.100000000000001" customHeight="1" thickBot="1" x14ac:dyDescent="0.25">
      <c r="B48" s="4" t="s">
        <v>235</v>
      </c>
      <c r="C48" s="19">
        <v>50</v>
      </c>
      <c r="D48" s="19">
        <v>3</v>
      </c>
      <c r="E48" s="19">
        <v>52</v>
      </c>
      <c r="F48" s="19">
        <v>221</v>
      </c>
      <c r="G48" s="19">
        <v>0</v>
      </c>
      <c r="H48" s="19">
        <v>0</v>
      </c>
      <c r="I48" s="19">
        <v>0</v>
      </c>
      <c r="J48" s="19">
        <v>0</v>
      </c>
      <c r="K48" s="19">
        <v>2</v>
      </c>
      <c r="L48" s="19">
        <v>0</v>
      </c>
      <c r="M48" s="19">
        <v>1</v>
      </c>
      <c r="N48" s="19">
        <v>2</v>
      </c>
      <c r="O48" s="19">
        <v>0</v>
      </c>
      <c r="P48" s="19">
        <v>0</v>
      </c>
      <c r="Q48" s="19">
        <v>0</v>
      </c>
      <c r="R48" s="19">
        <v>0</v>
      </c>
      <c r="S48" s="19">
        <v>4</v>
      </c>
      <c r="T48" s="19">
        <v>2</v>
      </c>
      <c r="U48" s="19">
        <v>3</v>
      </c>
      <c r="V48" s="19">
        <v>6</v>
      </c>
      <c r="W48" s="19">
        <v>17</v>
      </c>
      <c r="X48" s="19">
        <v>0</v>
      </c>
      <c r="Y48" s="19">
        <v>14</v>
      </c>
      <c r="Z48" s="19">
        <v>73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1</v>
      </c>
      <c r="AO48" s="19">
        <v>0</v>
      </c>
      <c r="AP48" s="19">
        <v>2</v>
      </c>
      <c r="AQ48" s="19">
        <v>9</v>
      </c>
      <c r="AR48" s="19">
        <v>0</v>
      </c>
      <c r="AS48" s="19">
        <v>6</v>
      </c>
      <c r="AT48" s="19">
        <v>37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1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5</v>
      </c>
      <c r="BT48" s="19">
        <v>0</v>
      </c>
      <c r="BU48" s="19">
        <v>3</v>
      </c>
      <c r="BV48" s="19">
        <v>15</v>
      </c>
      <c r="BW48" s="19">
        <v>2</v>
      </c>
      <c r="BX48" s="19">
        <v>0</v>
      </c>
      <c r="BY48" s="19">
        <v>4</v>
      </c>
      <c r="BZ48" s="19">
        <v>1</v>
      </c>
      <c r="CA48" s="19">
        <v>11</v>
      </c>
      <c r="CB48" s="19">
        <v>0</v>
      </c>
      <c r="CC48" s="19">
        <v>19</v>
      </c>
      <c r="CD48" s="19">
        <v>85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</row>
    <row r="49" spans="2:91" ht="20.100000000000001" customHeight="1" thickBot="1" x14ac:dyDescent="0.25">
      <c r="B49" s="4" t="s">
        <v>236</v>
      </c>
      <c r="C49" s="19">
        <v>29</v>
      </c>
      <c r="D49" s="19">
        <v>1</v>
      </c>
      <c r="E49" s="19">
        <v>23</v>
      </c>
      <c r="F49" s="19">
        <v>172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1</v>
      </c>
      <c r="T49" s="19">
        <v>0</v>
      </c>
      <c r="U49" s="19">
        <v>2</v>
      </c>
      <c r="V49" s="19">
        <v>5</v>
      </c>
      <c r="W49" s="19">
        <v>8</v>
      </c>
      <c r="X49" s="19">
        <v>0</v>
      </c>
      <c r="Y49" s="19">
        <v>5</v>
      </c>
      <c r="Z49" s="19">
        <v>69</v>
      </c>
      <c r="AA49" s="19">
        <v>1</v>
      </c>
      <c r="AB49" s="19">
        <v>0</v>
      </c>
      <c r="AC49" s="19">
        <v>1</v>
      </c>
      <c r="AD49" s="19">
        <v>0</v>
      </c>
      <c r="AE49" s="19">
        <v>0</v>
      </c>
      <c r="AF49" s="19">
        <v>0</v>
      </c>
      <c r="AG49" s="19">
        <v>1</v>
      </c>
      <c r="AH49" s="19">
        <v>1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</v>
      </c>
      <c r="AO49" s="19">
        <v>0</v>
      </c>
      <c r="AP49" s="19">
        <v>3</v>
      </c>
      <c r="AQ49" s="19">
        <v>2</v>
      </c>
      <c r="AR49" s="19">
        <v>0</v>
      </c>
      <c r="AS49" s="19">
        <v>1</v>
      </c>
      <c r="AT49" s="19">
        <v>13</v>
      </c>
      <c r="AU49" s="19">
        <v>0</v>
      </c>
      <c r="AV49" s="19">
        <v>0</v>
      </c>
      <c r="AW49" s="19">
        <v>0</v>
      </c>
      <c r="AX49" s="19">
        <v>2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4</v>
      </c>
      <c r="BX49" s="19">
        <v>0</v>
      </c>
      <c r="BY49" s="19">
        <v>2</v>
      </c>
      <c r="BZ49" s="19">
        <v>14</v>
      </c>
      <c r="CA49" s="19">
        <v>13</v>
      </c>
      <c r="CB49" s="19">
        <v>0</v>
      </c>
      <c r="CC49" s="19">
        <v>11</v>
      </c>
      <c r="CD49" s="19">
        <v>65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</row>
    <row r="50" spans="2:91" ht="20.100000000000001" customHeight="1" thickBot="1" x14ac:dyDescent="0.25">
      <c r="B50" s="4" t="s">
        <v>237</v>
      </c>
      <c r="C50" s="19">
        <v>85</v>
      </c>
      <c r="D50" s="19">
        <v>3</v>
      </c>
      <c r="E50" s="19">
        <v>81</v>
      </c>
      <c r="F50" s="19">
        <v>651</v>
      </c>
      <c r="G50" s="19">
        <v>0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7</v>
      </c>
      <c r="T50" s="19">
        <v>1</v>
      </c>
      <c r="U50" s="19">
        <v>10</v>
      </c>
      <c r="V50" s="19">
        <v>21</v>
      </c>
      <c r="W50" s="19">
        <v>37</v>
      </c>
      <c r="X50" s="19">
        <v>0</v>
      </c>
      <c r="Y50" s="19">
        <v>33</v>
      </c>
      <c r="Z50" s="19">
        <v>226</v>
      </c>
      <c r="AA50" s="19">
        <v>1</v>
      </c>
      <c r="AB50" s="19">
        <v>0</v>
      </c>
      <c r="AC50" s="19">
        <v>1</v>
      </c>
      <c r="AD50" s="19">
        <v>0</v>
      </c>
      <c r="AE50" s="19">
        <v>1</v>
      </c>
      <c r="AF50" s="19">
        <v>0</v>
      </c>
      <c r="AG50" s="19">
        <v>0</v>
      </c>
      <c r="AH50" s="19">
        <v>5</v>
      </c>
      <c r="AI50" s="19">
        <v>0</v>
      </c>
      <c r="AJ50" s="19">
        <v>0</v>
      </c>
      <c r="AK50" s="19">
        <v>0</v>
      </c>
      <c r="AL50" s="19">
        <v>0</v>
      </c>
      <c r="AM50" s="19">
        <v>1</v>
      </c>
      <c r="AN50" s="19">
        <v>1</v>
      </c>
      <c r="AO50" s="19">
        <v>2</v>
      </c>
      <c r="AP50" s="19">
        <v>8</v>
      </c>
      <c r="AQ50" s="19">
        <v>16</v>
      </c>
      <c r="AR50" s="19">
        <v>0</v>
      </c>
      <c r="AS50" s="19">
        <v>12</v>
      </c>
      <c r="AT50" s="19">
        <v>133</v>
      </c>
      <c r="AU50" s="19">
        <v>1</v>
      </c>
      <c r="AV50" s="19">
        <v>0</v>
      </c>
      <c r="AW50" s="19">
        <v>0</v>
      </c>
      <c r="AX50" s="19">
        <v>3</v>
      </c>
      <c r="AY50" s="19">
        <v>0</v>
      </c>
      <c r="AZ50" s="19">
        <v>0</v>
      </c>
      <c r="BA50" s="19">
        <v>1</v>
      </c>
      <c r="BB50" s="19">
        <v>3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1</v>
      </c>
      <c r="BL50" s="19">
        <v>0</v>
      </c>
      <c r="BM50" s="19">
        <v>0</v>
      </c>
      <c r="BN50" s="19">
        <v>2</v>
      </c>
      <c r="BO50" s="19">
        <v>0</v>
      </c>
      <c r="BP50" s="19">
        <v>0</v>
      </c>
      <c r="BQ50" s="19">
        <v>0</v>
      </c>
      <c r="BR50" s="19">
        <v>0</v>
      </c>
      <c r="BS50" s="19">
        <v>1</v>
      </c>
      <c r="BT50" s="19">
        <v>0</v>
      </c>
      <c r="BU50" s="19">
        <v>1</v>
      </c>
      <c r="BV50" s="19">
        <v>50</v>
      </c>
      <c r="BW50" s="19">
        <v>3</v>
      </c>
      <c r="BX50" s="19">
        <v>1</v>
      </c>
      <c r="BY50" s="19">
        <v>6</v>
      </c>
      <c r="BZ50" s="19">
        <v>3</v>
      </c>
      <c r="CA50" s="19">
        <v>16</v>
      </c>
      <c r="CB50" s="19">
        <v>0</v>
      </c>
      <c r="CC50" s="19">
        <v>15</v>
      </c>
      <c r="CD50" s="19">
        <v>196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</row>
    <row r="51" spans="2:91" ht="20.100000000000001" customHeight="1" thickBot="1" x14ac:dyDescent="0.25">
      <c r="B51" s="4" t="s">
        <v>238</v>
      </c>
      <c r="C51" s="19">
        <v>23</v>
      </c>
      <c r="D51" s="19">
        <v>3</v>
      </c>
      <c r="E51" s="19">
        <v>13</v>
      </c>
      <c r="F51" s="19">
        <v>117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1</v>
      </c>
      <c r="T51" s="19">
        <v>1</v>
      </c>
      <c r="U51" s="19">
        <v>4</v>
      </c>
      <c r="V51" s="19">
        <v>3</v>
      </c>
      <c r="W51" s="19">
        <v>13</v>
      </c>
      <c r="X51" s="19">
        <v>2</v>
      </c>
      <c r="Y51" s="19">
        <v>4</v>
      </c>
      <c r="Z51" s="19">
        <v>42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6</v>
      </c>
      <c r="AQ51" s="19">
        <v>3</v>
      </c>
      <c r="AR51" s="19">
        <v>0</v>
      </c>
      <c r="AS51" s="19">
        <v>4</v>
      </c>
      <c r="AT51" s="19">
        <v>22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1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7</v>
      </c>
      <c r="BW51" s="19">
        <v>0</v>
      </c>
      <c r="BX51" s="19">
        <v>0</v>
      </c>
      <c r="BY51" s="19">
        <v>0</v>
      </c>
      <c r="BZ51" s="19">
        <v>0</v>
      </c>
      <c r="CA51" s="19">
        <v>6</v>
      </c>
      <c r="CB51" s="19">
        <v>0</v>
      </c>
      <c r="CC51" s="19">
        <v>1</v>
      </c>
      <c r="CD51" s="19">
        <v>36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</row>
    <row r="52" spans="2:91" ht="20.100000000000001" customHeight="1" thickBot="1" x14ac:dyDescent="0.25">
      <c r="B52" s="4" t="s">
        <v>239</v>
      </c>
      <c r="C52" s="19">
        <v>24</v>
      </c>
      <c r="D52" s="19">
        <v>2</v>
      </c>
      <c r="E52" s="19">
        <v>30</v>
      </c>
      <c r="F52" s="19">
        <v>77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1</v>
      </c>
      <c r="R52" s="19">
        <v>0</v>
      </c>
      <c r="S52" s="19">
        <v>2</v>
      </c>
      <c r="T52" s="19">
        <v>2</v>
      </c>
      <c r="U52" s="19">
        <v>3</v>
      </c>
      <c r="V52" s="19">
        <v>1</v>
      </c>
      <c r="W52" s="19">
        <v>7</v>
      </c>
      <c r="X52" s="19">
        <v>0</v>
      </c>
      <c r="Y52" s="19">
        <v>12</v>
      </c>
      <c r="Z52" s="19">
        <v>25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2</v>
      </c>
      <c r="AP52" s="19">
        <v>0</v>
      </c>
      <c r="AQ52" s="19">
        <v>3</v>
      </c>
      <c r="AR52" s="19">
        <v>0</v>
      </c>
      <c r="AS52" s="19">
        <v>3</v>
      </c>
      <c r="AT52" s="19">
        <v>12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1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1</v>
      </c>
      <c r="BT52" s="19">
        <v>0</v>
      </c>
      <c r="BU52" s="19">
        <v>2</v>
      </c>
      <c r="BV52" s="19">
        <v>0</v>
      </c>
      <c r="BW52" s="19">
        <v>1</v>
      </c>
      <c r="BX52" s="19">
        <v>0</v>
      </c>
      <c r="BY52" s="19">
        <v>1</v>
      </c>
      <c r="BZ52" s="19">
        <v>2</v>
      </c>
      <c r="CA52" s="19">
        <v>10</v>
      </c>
      <c r="CB52" s="19">
        <v>0</v>
      </c>
      <c r="CC52" s="19">
        <v>6</v>
      </c>
      <c r="CD52" s="19">
        <v>36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</row>
    <row r="53" spans="2:91" ht="20.100000000000001" customHeight="1" thickBot="1" x14ac:dyDescent="0.25">
      <c r="B53" s="4" t="s">
        <v>240</v>
      </c>
      <c r="C53" s="19">
        <v>72</v>
      </c>
      <c r="D53" s="19">
        <v>2</v>
      </c>
      <c r="E53" s="19">
        <v>68</v>
      </c>
      <c r="F53" s="19">
        <v>213</v>
      </c>
      <c r="G53" s="19">
        <v>1</v>
      </c>
      <c r="H53" s="19">
        <v>0</v>
      </c>
      <c r="I53" s="19">
        <v>1</v>
      </c>
      <c r="J53" s="19">
        <v>4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2</v>
      </c>
      <c r="T53" s="19">
        <v>2</v>
      </c>
      <c r="U53" s="19">
        <v>1</v>
      </c>
      <c r="V53" s="19">
        <v>4</v>
      </c>
      <c r="W53" s="19">
        <v>27</v>
      </c>
      <c r="X53" s="19">
        <v>0</v>
      </c>
      <c r="Y53" s="19">
        <v>30</v>
      </c>
      <c r="Z53" s="19">
        <v>73</v>
      </c>
      <c r="AA53" s="19">
        <v>0</v>
      </c>
      <c r="AB53" s="19">
        <v>0</v>
      </c>
      <c r="AC53" s="19">
        <v>0</v>
      </c>
      <c r="AD53" s="19">
        <v>0</v>
      </c>
      <c r="AE53" s="19">
        <v>1</v>
      </c>
      <c r="AF53" s="19">
        <v>0</v>
      </c>
      <c r="AG53" s="19">
        <v>0</v>
      </c>
      <c r="AH53" s="19">
        <v>1</v>
      </c>
      <c r="AI53" s="19">
        <v>0</v>
      </c>
      <c r="AJ53" s="19">
        <v>0</v>
      </c>
      <c r="AK53" s="19">
        <v>0</v>
      </c>
      <c r="AL53" s="19">
        <v>0</v>
      </c>
      <c r="AM53" s="19">
        <v>1</v>
      </c>
      <c r="AN53" s="19">
        <v>0</v>
      </c>
      <c r="AO53" s="19">
        <v>1</v>
      </c>
      <c r="AP53" s="19">
        <v>3</v>
      </c>
      <c r="AQ53" s="19">
        <v>13</v>
      </c>
      <c r="AR53" s="19">
        <v>0</v>
      </c>
      <c r="AS53" s="19">
        <v>10</v>
      </c>
      <c r="AT53" s="19">
        <v>29</v>
      </c>
      <c r="AU53" s="19">
        <v>0</v>
      </c>
      <c r="AV53" s="19">
        <v>0</v>
      </c>
      <c r="AW53" s="19">
        <v>1</v>
      </c>
      <c r="AX53" s="19">
        <v>1</v>
      </c>
      <c r="AY53" s="19">
        <v>0</v>
      </c>
      <c r="AZ53" s="19">
        <v>0</v>
      </c>
      <c r="BA53" s="19">
        <v>0</v>
      </c>
      <c r="BB53" s="19">
        <v>5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1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4</v>
      </c>
      <c r="BT53" s="19">
        <v>0</v>
      </c>
      <c r="BU53" s="19">
        <v>4</v>
      </c>
      <c r="BV53" s="19">
        <v>28</v>
      </c>
      <c r="BW53" s="19">
        <v>1</v>
      </c>
      <c r="BX53" s="19">
        <v>0</v>
      </c>
      <c r="BY53" s="19">
        <v>2</v>
      </c>
      <c r="BZ53" s="19">
        <v>8</v>
      </c>
      <c r="CA53" s="19">
        <v>22</v>
      </c>
      <c r="CB53" s="19">
        <v>0</v>
      </c>
      <c r="CC53" s="19">
        <v>17</v>
      </c>
      <c r="CD53" s="19">
        <v>57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</row>
    <row r="54" spans="2:91" ht="20.100000000000001" customHeight="1" thickBot="1" x14ac:dyDescent="0.25">
      <c r="B54" s="4" t="s">
        <v>241</v>
      </c>
      <c r="C54" s="19">
        <v>651</v>
      </c>
      <c r="D54" s="19">
        <v>24</v>
      </c>
      <c r="E54" s="19">
        <v>663</v>
      </c>
      <c r="F54" s="19">
        <v>2150</v>
      </c>
      <c r="G54" s="19">
        <v>1</v>
      </c>
      <c r="H54" s="19">
        <v>0</v>
      </c>
      <c r="I54" s="19">
        <v>2</v>
      </c>
      <c r="J54" s="19">
        <v>12</v>
      </c>
      <c r="K54" s="19">
        <v>7</v>
      </c>
      <c r="L54" s="19">
        <v>0</v>
      </c>
      <c r="M54" s="19">
        <v>2</v>
      </c>
      <c r="N54" s="19">
        <v>21</v>
      </c>
      <c r="O54" s="19">
        <v>0</v>
      </c>
      <c r="P54" s="19">
        <v>0</v>
      </c>
      <c r="Q54" s="19">
        <v>0</v>
      </c>
      <c r="R54" s="19">
        <v>1</v>
      </c>
      <c r="S54" s="19">
        <v>23</v>
      </c>
      <c r="T54" s="19">
        <v>8</v>
      </c>
      <c r="U54" s="19">
        <v>29</v>
      </c>
      <c r="V54" s="19">
        <v>22</v>
      </c>
      <c r="W54" s="19">
        <v>196</v>
      </c>
      <c r="X54" s="19">
        <v>1</v>
      </c>
      <c r="Y54" s="19">
        <v>216</v>
      </c>
      <c r="Z54" s="19">
        <v>707</v>
      </c>
      <c r="AA54" s="19">
        <v>0</v>
      </c>
      <c r="AB54" s="19">
        <v>0</v>
      </c>
      <c r="AC54" s="19">
        <v>0</v>
      </c>
      <c r="AD54" s="19">
        <v>1</v>
      </c>
      <c r="AE54" s="19">
        <v>3</v>
      </c>
      <c r="AF54" s="19">
        <v>0</v>
      </c>
      <c r="AG54" s="19">
        <v>2</v>
      </c>
      <c r="AH54" s="19">
        <v>6</v>
      </c>
      <c r="AI54" s="19">
        <v>0</v>
      </c>
      <c r="AJ54" s="19">
        <v>0</v>
      </c>
      <c r="AK54" s="19">
        <v>0</v>
      </c>
      <c r="AL54" s="19">
        <v>0</v>
      </c>
      <c r="AM54" s="19">
        <v>12</v>
      </c>
      <c r="AN54" s="19">
        <v>3</v>
      </c>
      <c r="AO54" s="19">
        <v>13</v>
      </c>
      <c r="AP54" s="19">
        <v>16</v>
      </c>
      <c r="AQ54" s="19">
        <v>148</v>
      </c>
      <c r="AR54" s="19">
        <v>1</v>
      </c>
      <c r="AS54" s="19">
        <v>109</v>
      </c>
      <c r="AT54" s="19">
        <v>386</v>
      </c>
      <c r="AU54" s="19">
        <v>2</v>
      </c>
      <c r="AV54" s="19">
        <v>0</v>
      </c>
      <c r="AW54" s="19">
        <v>2</v>
      </c>
      <c r="AX54" s="19">
        <v>8</v>
      </c>
      <c r="AY54" s="19">
        <v>7</v>
      </c>
      <c r="AZ54" s="19">
        <v>0</v>
      </c>
      <c r="BA54" s="19">
        <v>15</v>
      </c>
      <c r="BB54" s="19">
        <v>30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1</v>
      </c>
      <c r="BL54" s="19">
        <v>0</v>
      </c>
      <c r="BM54" s="19">
        <v>3</v>
      </c>
      <c r="BN54" s="19">
        <v>4</v>
      </c>
      <c r="BO54" s="19">
        <v>0</v>
      </c>
      <c r="BP54" s="19">
        <v>0</v>
      </c>
      <c r="BQ54" s="19">
        <v>0</v>
      </c>
      <c r="BR54" s="19">
        <v>1</v>
      </c>
      <c r="BS54" s="19">
        <v>26</v>
      </c>
      <c r="BT54" s="19">
        <v>0</v>
      </c>
      <c r="BU54" s="19">
        <v>24</v>
      </c>
      <c r="BV54" s="19">
        <v>101</v>
      </c>
      <c r="BW54" s="19">
        <v>21</v>
      </c>
      <c r="BX54" s="19">
        <v>9</v>
      </c>
      <c r="BY54" s="19">
        <v>25</v>
      </c>
      <c r="BZ54" s="19">
        <v>38</v>
      </c>
      <c r="CA54" s="19">
        <v>204</v>
      </c>
      <c r="CB54" s="19">
        <v>2</v>
      </c>
      <c r="CC54" s="19">
        <v>221</v>
      </c>
      <c r="CD54" s="19">
        <v>796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</row>
    <row r="55" spans="2:91" ht="20.100000000000001" customHeight="1" thickBot="1" x14ac:dyDescent="0.25">
      <c r="B55" s="4" t="s">
        <v>242</v>
      </c>
      <c r="C55" s="19">
        <v>220</v>
      </c>
      <c r="D55" s="19">
        <v>19</v>
      </c>
      <c r="E55" s="19">
        <v>223</v>
      </c>
      <c r="F55" s="19">
        <v>1261</v>
      </c>
      <c r="G55" s="19">
        <v>2</v>
      </c>
      <c r="H55" s="19">
        <v>0</v>
      </c>
      <c r="I55" s="19">
        <v>1</v>
      </c>
      <c r="J55" s="19">
        <v>5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7</v>
      </c>
      <c r="T55" s="19">
        <v>6</v>
      </c>
      <c r="U55" s="19">
        <v>14</v>
      </c>
      <c r="V55" s="19">
        <v>19</v>
      </c>
      <c r="W55" s="19">
        <v>62</v>
      </c>
      <c r="X55" s="19">
        <v>1</v>
      </c>
      <c r="Y55" s="19">
        <v>65</v>
      </c>
      <c r="Z55" s="19">
        <v>377</v>
      </c>
      <c r="AA55" s="19">
        <v>1</v>
      </c>
      <c r="AB55" s="19">
        <v>0</v>
      </c>
      <c r="AC55" s="19">
        <v>2</v>
      </c>
      <c r="AD55" s="19">
        <v>0</v>
      </c>
      <c r="AE55" s="19">
        <v>6</v>
      </c>
      <c r="AF55" s="19">
        <v>0</v>
      </c>
      <c r="AG55" s="19">
        <v>1</v>
      </c>
      <c r="AH55" s="19">
        <v>12</v>
      </c>
      <c r="AI55" s="19">
        <v>0</v>
      </c>
      <c r="AJ55" s="19">
        <v>0</v>
      </c>
      <c r="AK55" s="19">
        <v>0</v>
      </c>
      <c r="AL55" s="19">
        <v>0</v>
      </c>
      <c r="AM55" s="19">
        <v>2</v>
      </c>
      <c r="AN55" s="19">
        <v>0</v>
      </c>
      <c r="AO55" s="19">
        <v>3</v>
      </c>
      <c r="AP55" s="19">
        <v>10</v>
      </c>
      <c r="AQ55" s="19">
        <v>37</v>
      </c>
      <c r="AR55" s="19">
        <v>0</v>
      </c>
      <c r="AS55" s="19">
        <v>24</v>
      </c>
      <c r="AT55" s="19">
        <v>208</v>
      </c>
      <c r="AU55" s="19">
        <v>1</v>
      </c>
      <c r="AV55" s="19">
        <v>0</v>
      </c>
      <c r="AW55" s="19">
        <v>0</v>
      </c>
      <c r="AX55" s="19">
        <v>4</v>
      </c>
      <c r="AY55" s="19">
        <v>3</v>
      </c>
      <c r="AZ55" s="19">
        <v>0</v>
      </c>
      <c r="BA55" s="19">
        <v>1</v>
      </c>
      <c r="BB55" s="19">
        <v>12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1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4</v>
      </c>
      <c r="BT55" s="19">
        <v>0</v>
      </c>
      <c r="BU55" s="19">
        <v>3</v>
      </c>
      <c r="BV55" s="19">
        <v>35</v>
      </c>
      <c r="BW55" s="19">
        <v>11</v>
      </c>
      <c r="BX55" s="19">
        <v>12</v>
      </c>
      <c r="BY55" s="19">
        <v>16</v>
      </c>
      <c r="BZ55" s="19">
        <v>44</v>
      </c>
      <c r="CA55" s="19">
        <v>84</v>
      </c>
      <c r="CB55" s="19">
        <v>0</v>
      </c>
      <c r="CC55" s="19">
        <v>92</v>
      </c>
      <c r="CD55" s="19">
        <v>535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</row>
    <row r="56" spans="2:91" ht="20.100000000000001" customHeight="1" thickBot="1" x14ac:dyDescent="0.25">
      <c r="B56" s="4" t="s">
        <v>243</v>
      </c>
      <c r="C56" s="19">
        <v>96</v>
      </c>
      <c r="D56" s="19">
        <v>2</v>
      </c>
      <c r="E56" s="19">
        <v>107</v>
      </c>
      <c r="F56" s="19">
        <v>240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2</v>
      </c>
      <c r="T56" s="19">
        <v>1</v>
      </c>
      <c r="U56" s="19">
        <v>6</v>
      </c>
      <c r="V56" s="19">
        <v>1</v>
      </c>
      <c r="W56" s="19">
        <v>26</v>
      </c>
      <c r="X56" s="19">
        <v>1</v>
      </c>
      <c r="Y56" s="19">
        <v>35</v>
      </c>
      <c r="Z56" s="19">
        <v>83</v>
      </c>
      <c r="AA56" s="19">
        <v>1</v>
      </c>
      <c r="AB56" s="19">
        <v>0</v>
      </c>
      <c r="AC56" s="19">
        <v>1</v>
      </c>
      <c r="AD56" s="19">
        <v>0</v>
      </c>
      <c r="AE56" s="19">
        <v>2</v>
      </c>
      <c r="AF56" s="19">
        <v>0</v>
      </c>
      <c r="AG56" s="19">
        <v>0</v>
      </c>
      <c r="AH56" s="19">
        <v>5</v>
      </c>
      <c r="AI56" s="19">
        <v>0</v>
      </c>
      <c r="AJ56" s="19">
        <v>0</v>
      </c>
      <c r="AK56" s="19">
        <v>0</v>
      </c>
      <c r="AL56" s="19">
        <v>0</v>
      </c>
      <c r="AM56" s="19">
        <v>2</v>
      </c>
      <c r="AN56" s="19">
        <v>0</v>
      </c>
      <c r="AO56" s="19">
        <v>2</v>
      </c>
      <c r="AP56" s="19">
        <v>2</v>
      </c>
      <c r="AQ56" s="19">
        <v>31</v>
      </c>
      <c r="AR56" s="19">
        <v>0</v>
      </c>
      <c r="AS56" s="19">
        <v>19</v>
      </c>
      <c r="AT56" s="19">
        <v>60</v>
      </c>
      <c r="AU56" s="19">
        <v>0</v>
      </c>
      <c r="AV56" s="19">
        <v>0</v>
      </c>
      <c r="AW56" s="19">
        <v>0</v>
      </c>
      <c r="AX56" s="19">
        <v>1</v>
      </c>
      <c r="AY56" s="19">
        <v>5</v>
      </c>
      <c r="AZ56" s="19">
        <v>0</v>
      </c>
      <c r="BA56" s="19">
        <v>2</v>
      </c>
      <c r="BB56" s="19">
        <v>3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2</v>
      </c>
      <c r="BL56" s="19">
        <v>0</v>
      </c>
      <c r="BM56" s="19">
        <v>3</v>
      </c>
      <c r="BN56" s="19">
        <v>4</v>
      </c>
      <c r="BO56" s="19">
        <v>0</v>
      </c>
      <c r="BP56" s="19">
        <v>0</v>
      </c>
      <c r="BQ56" s="19">
        <v>0</v>
      </c>
      <c r="BR56" s="19">
        <v>0</v>
      </c>
      <c r="BS56" s="19">
        <v>1</v>
      </c>
      <c r="BT56" s="19">
        <v>0</v>
      </c>
      <c r="BU56" s="19">
        <v>1</v>
      </c>
      <c r="BV56" s="19">
        <v>17</v>
      </c>
      <c r="BW56" s="19">
        <v>2</v>
      </c>
      <c r="BX56" s="19">
        <v>0</v>
      </c>
      <c r="BY56" s="19">
        <v>5</v>
      </c>
      <c r="BZ56" s="19">
        <v>7</v>
      </c>
      <c r="CA56" s="19">
        <v>22</v>
      </c>
      <c r="CB56" s="19">
        <v>0</v>
      </c>
      <c r="CC56" s="19">
        <v>33</v>
      </c>
      <c r="CD56" s="19">
        <v>57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</row>
    <row r="57" spans="2:91" ht="20.100000000000001" customHeight="1" thickBot="1" x14ac:dyDescent="0.25">
      <c r="B57" s="4" t="s">
        <v>244</v>
      </c>
      <c r="C57" s="19">
        <v>51</v>
      </c>
      <c r="D57" s="19">
        <v>0</v>
      </c>
      <c r="E57" s="19">
        <v>56</v>
      </c>
      <c r="F57" s="19">
        <v>245</v>
      </c>
      <c r="G57" s="19">
        <v>0</v>
      </c>
      <c r="H57" s="19">
        <v>0</v>
      </c>
      <c r="I57" s="19">
        <v>2</v>
      </c>
      <c r="J57" s="19"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1</v>
      </c>
      <c r="T57" s="19">
        <v>0</v>
      </c>
      <c r="U57" s="19">
        <v>0</v>
      </c>
      <c r="V57" s="19">
        <v>2</v>
      </c>
      <c r="W57" s="19">
        <v>16</v>
      </c>
      <c r="X57" s="19">
        <v>0</v>
      </c>
      <c r="Y57" s="19">
        <v>13</v>
      </c>
      <c r="Z57" s="19">
        <v>84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2</v>
      </c>
      <c r="AH57" s="19">
        <v>2</v>
      </c>
      <c r="AI57" s="19">
        <v>0</v>
      </c>
      <c r="AJ57" s="19">
        <v>0</v>
      </c>
      <c r="AK57" s="19">
        <v>0</v>
      </c>
      <c r="AL57" s="19">
        <v>0</v>
      </c>
      <c r="AM57" s="19">
        <v>2</v>
      </c>
      <c r="AN57" s="19">
        <v>0</v>
      </c>
      <c r="AO57" s="19">
        <v>1</v>
      </c>
      <c r="AP57" s="19">
        <v>2</v>
      </c>
      <c r="AQ57" s="19">
        <v>12</v>
      </c>
      <c r="AR57" s="19">
        <v>0</v>
      </c>
      <c r="AS57" s="19">
        <v>9</v>
      </c>
      <c r="AT57" s="19">
        <v>55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1</v>
      </c>
      <c r="BN57" s="19">
        <v>4</v>
      </c>
      <c r="BO57" s="19">
        <v>0</v>
      </c>
      <c r="BP57" s="19">
        <v>0</v>
      </c>
      <c r="BQ57" s="19">
        <v>0</v>
      </c>
      <c r="BR57" s="19">
        <v>0</v>
      </c>
      <c r="BS57" s="19">
        <v>4</v>
      </c>
      <c r="BT57" s="19">
        <v>0</v>
      </c>
      <c r="BU57" s="19">
        <v>4</v>
      </c>
      <c r="BV57" s="19">
        <v>17</v>
      </c>
      <c r="BW57" s="19">
        <v>3</v>
      </c>
      <c r="BX57" s="19">
        <v>0</v>
      </c>
      <c r="BY57" s="19">
        <v>4</v>
      </c>
      <c r="BZ57" s="19">
        <v>3</v>
      </c>
      <c r="CA57" s="19">
        <v>13</v>
      </c>
      <c r="CB57" s="19">
        <v>0</v>
      </c>
      <c r="CC57" s="19">
        <v>20</v>
      </c>
      <c r="CD57" s="19">
        <v>75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</row>
    <row r="58" spans="2:91" ht="20.100000000000001" customHeight="1" thickBot="1" x14ac:dyDescent="0.25">
      <c r="B58" s="4" t="s">
        <v>270</v>
      </c>
      <c r="C58" s="19">
        <v>110</v>
      </c>
      <c r="D58" s="19">
        <v>0</v>
      </c>
      <c r="E58" s="19">
        <v>78</v>
      </c>
      <c r="F58" s="19">
        <v>229</v>
      </c>
      <c r="G58" s="19">
        <v>4</v>
      </c>
      <c r="H58" s="19">
        <v>0</v>
      </c>
      <c r="I58" s="19">
        <v>0</v>
      </c>
      <c r="J58" s="19">
        <v>5</v>
      </c>
      <c r="K58" s="19">
        <v>1</v>
      </c>
      <c r="L58" s="19">
        <v>0</v>
      </c>
      <c r="M58" s="19">
        <v>1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9</v>
      </c>
      <c r="T58" s="19">
        <v>0</v>
      </c>
      <c r="U58" s="19">
        <v>8</v>
      </c>
      <c r="V58" s="19">
        <v>2</v>
      </c>
      <c r="W58" s="19">
        <v>32</v>
      </c>
      <c r="X58" s="19">
        <v>0</v>
      </c>
      <c r="Y58" s="19">
        <v>26</v>
      </c>
      <c r="Z58" s="19">
        <v>83</v>
      </c>
      <c r="AA58" s="19">
        <v>2</v>
      </c>
      <c r="AB58" s="19">
        <v>0</v>
      </c>
      <c r="AC58" s="19">
        <v>1</v>
      </c>
      <c r="AD58" s="19">
        <v>1</v>
      </c>
      <c r="AE58" s="19">
        <v>1</v>
      </c>
      <c r="AF58" s="19">
        <v>0</v>
      </c>
      <c r="AG58" s="19">
        <v>1</v>
      </c>
      <c r="AH58" s="19">
        <v>2</v>
      </c>
      <c r="AI58" s="19">
        <v>0</v>
      </c>
      <c r="AJ58" s="19">
        <v>0</v>
      </c>
      <c r="AK58" s="19">
        <v>0</v>
      </c>
      <c r="AL58" s="19">
        <v>0</v>
      </c>
      <c r="AM58" s="19">
        <v>3</v>
      </c>
      <c r="AN58" s="19">
        <v>0</v>
      </c>
      <c r="AO58" s="19">
        <v>2</v>
      </c>
      <c r="AP58" s="19">
        <v>2</v>
      </c>
      <c r="AQ58" s="19">
        <v>21</v>
      </c>
      <c r="AR58" s="19">
        <v>0</v>
      </c>
      <c r="AS58" s="19">
        <v>21</v>
      </c>
      <c r="AT58" s="19">
        <v>34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5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1</v>
      </c>
      <c r="BT58" s="19">
        <v>0</v>
      </c>
      <c r="BU58" s="19">
        <v>0</v>
      </c>
      <c r="BV58" s="19">
        <v>6</v>
      </c>
      <c r="BW58" s="19">
        <v>4</v>
      </c>
      <c r="BX58" s="19">
        <v>0</v>
      </c>
      <c r="BY58" s="19">
        <v>2</v>
      </c>
      <c r="BZ58" s="19">
        <v>2</v>
      </c>
      <c r="CA58" s="19">
        <v>32</v>
      </c>
      <c r="CB58" s="19">
        <v>0</v>
      </c>
      <c r="CC58" s="19">
        <v>16</v>
      </c>
      <c r="CD58" s="19">
        <v>87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</row>
    <row r="59" spans="2:91" ht="20.100000000000001" customHeight="1" thickBot="1" x14ac:dyDescent="0.25">
      <c r="B59" s="4" t="s">
        <v>246</v>
      </c>
      <c r="C59" s="19">
        <v>95</v>
      </c>
      <c r="D59" s="19">
        <v>4</v>
      </c>
      <c r="E59" s="19">
        <v>96</v>
      </c>
      <c r="F59" s="19">
        <v>287</v>
      </c>
      <c r="G59" s="19">
        <v>1</v>
      </c>
      <c r="H59" s="19">
        <v>0</v>
      </c>
      <c r="I59" s="19">
        <v>0</v>
      </c>
      <c r="J59" s="19">
        <v>10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3</v>
      </c>
      <c r="T59" s="19">
        <v>3</v>
      </c>
      <c r="U59" s="19">
        <v>6</v>
      </c>
      <c r="V59" s="19">
        <v>4</v>
      </c>
      <c r="W59" s="19">
        <v>26</v>
      </c>
      <c r="X59" s="19">
        <v>0</v>
      </c>
      <c r="Y59" s="19">
        <v>21</v>
      </c>
      <c r="Z59" s="19">
        <v>77</v>
      </c>
      <c r="AA59" s="19">
        <v>0</v>
      </c>
      <c r="AB59" s="19">
        <v>0</v>
      </c>
      <c r="AC59" s="19">
        <v>0</v>
      </c>
      <c r="AD59" s="19">
        <v>0</v>
      </c>
      <c r="AE59" s="19">
        <v>2</v>
      </c>
      <c r="AF59" s="19">
        <v>0</v>
      </c>
      <c r="AG59" s="19">
        <v>1</v>
      </c>
      <c r="AH59" s="19">
        <v>4</v>
      </c>
      <c r="AI59" s="19">
        <v>0</v>
      </c>
      <c r="AJ59" s="19">
        <v>0</v>
      </c>
      <c r="AK59" s="19">
        <v>0</v>
      </c>
      <c r="AL59" s="19">
        <v>0</v>
      </c>
      <c r="AM59" s="19">
        <v>3</v>
      </c>
      <c r="AN59" s="19">
        <v>0</v>
      </c>
      <c r="AO59" s="19">
        <v>3</v>
      </c>
      <c r="AP59" s="19">
        <v>5</v>
      </c>
      <c r="AQ59" s="19">
        <v>21</v>
      </c>
      <c r="AR59" s="19">
        <v>0</v>
      </c>
      <c r="AS59" s="19">
        <v>22</v>
      </c>
      <c r="AT59" s="19">
        <v>77</v>
      </c>
      <c r="AU59" s="19">
        <v>0</v>
      </c>
      <c r="AV59" s="19">
        <v>0</v>
      </c>
      <c r="AW59" s="19">
        <v>1</v>
      </c>
      <c r="AX59" s="19">
        <v>0</v>
      </c>
      <c r="AY59" s="19">
        <v>2</v>
      </c>
      <c r="AZ59" s="19">
        <v>0</v>
      </c>
      <c r="BA59" s="19">
        <v>3</v>
      </c>
      <c r="BB59" s="19">
        <v>1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1</v>
      </c>
      <c r="BL59" s="19">
        <v>0</v>
      </c>
      <c r="BM59" s="19">
        <v>0</v>
      </c>
      <c r="BN59" s="19">
        <v>1</v>
      </c>
      <c r="BO59" s="19">
        <v>0</v>
      </c>
      <c r="BP59" s="19">
        <v>0</v>
      </c>
      <c r="BQ59" s="19">
        <v>0</v>
      </c>
      <c r="BR59" s="19">
        <v>0</v>
      </c>
      <c r="BS59" s="19">
        <v>2</v>
      </c>
      <c r="BT59" s="19">
        <v>0</v>
      </c>
      <c r="BU59" s="19">
        <v>6</v>
      </c>
      <c r="BV59" s="19">
        <v>11</v>
      </c>
      <c r="BW59" s="19">
        <v>2</v>
      </c>
      <c r="BX59" s="19">
        <v>1</v>
      </c>
      <c r="BY59" s="19">
        <v>6</v>
      </c>
      <c r="BZ59" s="19">
        <v>6</v>
      </c>
      <c r="CA59" s="19">
        <v>32</v>
      </c>
      <c r="CB59" s="19">
        <v>0</v>
      </c>
      <c r="CC59" s="19">
        <v>27</v>
      </c>
      <c r="CD59" s="19">
        <v>91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</row>
    <row r="60" spans="2:91" ht="20.100000000000001" customHeight="1" thickBot="1" x14ac:dyDescent="0.25">
      <c r="B60" s="4" t="s">
        <v>247</v>
      </c>
      <c r="C60" s="19">
        <v>39</v>
      </c>
      <c r="D60" s="19">
        <v>0</v>
      </c>
      <c r="E60" s="19">
        <v>47</v>
      </c>
      <c r="F60" s="19">
        <v>118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3</v>
      </c>
      <c r="T60" s="19">
        <v>0</v>
      </c>
      <c r="U60" s="19">
        <v>2</v>
      </c>
      <c r="V60" s="19">
        <v>3</v>
      </c>
      <c r="W60" s="19">
        <v>14</v>
      </c>
      <c r="X60" s="19">
        <v>0</v>
      </c>
      <c r="Y60" s="19">
        <v>14</v>
      </c>
      <c r="Z60" s="19">
        <v>52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1</v>
      </c>
      <c r="AN60" s="19">
        <v>0</v>
      </c>
      <c r="AO60" s="19">
        <v>3</v>
      </c>
      <c r="AP60" s="19">
        <v>0</v>
      </c>
      <c r="AQ60" s="19">
        <v>8</v>
      </c>
      <c r="AR60" s="19">
        <v>0</v>
      </c>
      <c r="AS60" s="19">
        <v>14</v>
      </c>
      <c r="AT60" s="19">
        <v>20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1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3</v>
      </c>
      <c r="BT60" s="19">
        <v>0</v>
      </c>
      <c r="BU60" s="19">
        <v>0</v>
      </c>
      <c r="BV60" s="19">
        <v>7</v>
      </c>
      <c r="BW60" s="19">
        <v>3</v>
      </c>
      <c r="BX60" s="19">
        <v>0</v>
      </c>
      <c r="BY60" s="19">
        <v>6</v>
      </c>
      <c r="BZ60" s="19">
        <v>1</v>
      </c>
      <c r="CA60" s="19">
        <v>7</v>
      </c>
      <c r="CB60" s="19">
        <v>0</v>
      </c>
      <c r="CC60" s="19">
        <v>7</v>
      </c>
      <c r="CD60" s="19">
        <v>35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</row>
    <row r="61" spans="2:91" ht="20.100000000000001" customHeight="1" thickBot="1" x14ac:dyDescent="0.25">
      <c r="B61" s="7" t="s">
        <v>22</v>
      </c>
      <c r="C61" s="9">
        <f>SUM(C11:C60)</f>
        <v>5575</v>
      </c>
      <c r="D61" s="9">
        <f t="shared" ref="D61:AT61" si="0">SUM(D11:D60)</f>
        <v>181</v>
      </c>
      <c r="E61" s="9">
        <f t="shared" si="0"/>
        <v>5534</v>
      </c>
      <c r="F61" s="9">
        <f t="shared" si="0"/>
        <v>19517</v>
      </c>
      <c r="G61" s="9">
        <f t="shared" si="0"/>
        <v>31</v>
      </c>
      <c r="H61" s="9">
        <f t="shared" si="0"/>
        <v>0</v>
      </c>
      <c r="I61" s="9">
        <f t="shared" si="0"/>
        <v>22</v>
      </c>
      <c r="J61" s="9">
        <f t="shared" si="0"/>
        <v>142</v>
      </c>
      <c r="K61" s="9">
        <f t="shared" si="0"/>
        <v>10</v>
      </c>
      <c r="L61" s="9">
        <f t="shared" si="0"/>
        <v>0</v>
      </c>
      <c r="M61" s="9">
        <f t="shared" si="0"/>
        <v>13</v>
      </c>
      <c r="N61" s="9">
        <f t="shared" si="0"/>
        <v>40</v>
      </c>
      <c r="O61" s="9">
        <f t="shared" si="0"/>
        <v>3</v>
      </c>
      <c r="P61" s="9">
        <f t="shared" si="0"/>
        <v>0</v>
      </c>
      <c r="Q61" s="9">
        <f t="shared" si="0"/>
        <v>1</v>
      </c>
      <c r="R61" s="9">
        <f t="shared" si="0"/>
        <v>9</v>
      </c>
      <c r="S61" s="9">
        <f t="shared" si="0"/>
        <v>206</v>
      </c>
      <c r="T61" s="9">
        <f t="shared" si="0"/>
        <v>80</v>
      </c>
      <c r="U61" s="9">
        <f t="shared" si="0"/>
        <v>270</v>
      </c>
      <c r="V61" s="9">
        <f t="shared" si="0"/>
        <v>308</v>
      </c>
      <c r="W61" s="9">
        <f t="shared" si="0"/>
        <v>1767</v>
      </c>
      <c r="X61" s="9">
        <f t="shared" si="0"/>
        <v>8</v>
      </c>
      <c r="Y61" s="9">
        <f t="shared" si="0"/>
        <v>1745</v>
      </c>
      <c r="Z61" s="9">
        <f t="shared" si="0"/>
        <v>6450</v>
      </c>
      <c r="AA61" s="9">
        <f t="shared" si="0"/>
        <v>19</v>
      </c>
      <c r="AB61" s="9">
        <f t="shared" si="0"/>
        <v>1</v>
      </c>
      <c r="AC61" s="9">
        <f t="shared" si="0"/>
        <v>25</v>
      </c>
      <c r="AD61" s="9">
        <f t="shared" si="0"/>
        <v>17</v>
      </c>
      <c r="AE61" s="9">
        <f t="shared" si="0"/>
        <v>55</v>
      </c>
      <c r="AF61" s="9">
        <f t="shared" si="0"/>
        <v>1</v>
      </c>
      <c r="AG61" s="9">
        <f t="shared" si="0"/>
        <v>55</v>
      </c>
      <c r="AH61" s="9">
        <f t="shared" si="0"/>
        <v>152</v>
      </c>
      <c r="AI61" s="9">
        <f t="shared" si="0"/>
        <v>0</v>
      </c>
      <c r="AJ61" s="9">
        <f t="shared" si="0"/>
        <v>0</v>
      </c>
      <c r="AK61" s="9">
        <f t="shared" si="0"/>
        <v>1</v>
      </c>
      <c r="AL61" s="9">
        <f t="shared" si="0"/>
        <v>0</v>
      </c>
      <c r="AM61" s="9">
        <f t="shared" si="0"/>
        <v>105</v>
      </c>
      <c r="AN61" s="9">
        <f t="shared" si="0"/>
        <v>17</v>
      </c>
      <c r="AO61" s="9">
        <f t="shared" si="0"/>
        <v>121</v>
      </c>
      <c r="AP61" s="9">
        <f t="shared" si="0"/>
        <v>185</v>
      </c>
      <c r="AQ61" s="9">
        <f t="shared" si="0"/>
        <v>1133</v>
      </c>
      <c r="AR61" s="9">
        <f t="shared" si="0"/>
        <v>1</v>
      </c>
      <c r="AS61" s="9">
        <f t="shared" si="0"/>
        <v>1026</v>
      </c>
      <c r="AT61" s="9">
        <f t="shared" si="0"/>
        <v>3493</v>
      </c>
      <c r="AU61" s="9">
        <f t="shared" ref="AU61:CL61" si="1">SUM(AU11:AU60)</f>
        <v>19</v>
      </c>
      <c r="AV61" s="9">
        <f t="shared" si="1"/>
        <v>0</v>
      </c>
      <c r="AW61" s="9">
        <f t="shared" si="1"/>
        <v>17</v>
      </c>
      <c r="AX61" s="9">
        <f t="shared" si="1"/>
        <v>59</v>
      </c>
      <c r="AY61" s="9">
        <f t="shared" si="1"/>
        <v>97</v>
      </c>
      <c r="AZ61" s="9">
        <f t="shared" si="1"/>
        <v>0</v>
      </c>
      <c r="BA61" s="9">
        <f t="shared" si="1"/>
        <v>111</v>
      </c>
      <c r="BB61" s="9">
        <f t="shared" si="1"/>
        <v>249</v>
      </c>
      <c r="BC61" s="9">
        <f t="shared" si="1"/>
        <v>1</v>
      </c>
      <c r="BD61" s="9">
        <f t="shared" si="1"/>
        <v>0</v>
      </c>
      <c r="BE61" s="9">
        <f t="shared" si="1"/>
        <v>0</v>
      </c>
      <c r="BF61" s="9">
        <f t="shared" si="1"/>
        <v>2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1</v>
      </c>
      <c r="BK61" s="9">
        <f t="shared" si="1"/>
        <v>19</v>
      </c>
      <c r="BL61" s="9">
        <f t="shared" si="1"/>
        <v>0</v>
      </c>
      <c r="BM61" s="9">
        <f t="shared" si="1"/>
        <v>28</v>
      </c>
      <c r="BN61" s="9">
        <f t="shared" si="1"/>
        <v>59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2</v>
      </c>
      <c r="BS61" s="9">
        <f t="shared" si="1"/>
        <v>154</v>
      </c>
      <c r="BT61" s="9">
        <f t="shared" si="1"/>
        <v>0</v>
      </c>
      <c r="BU61" s="9">
        <f t="shared" si="1"/>
        <v>147</v>
      </c>
      <c r="BV61" s="9">
        <f t="shared" si="1"/>
        <v>726</v>
      </c>
      <c r="BW61" s="9">
        <f t="shared" si="1"/>
        <v>177</v>
      </c>
      <c r="BX61" s="9">
        <f t="shared" si="1"/>
        <v>64</v>
      </c>
      <c r="BY61" s="9">
        <f t="shared" si="1"/>
        <v>231</v>
      </c>
      <c r="BZ61" s="9">
        <f t="shared" si="1"/>
        <v>478</v>
      </c>
      <c r="CA61" s="9">
        <f t="shared" si="1"/>
        <v>1772</v>
      </c>
      <c r="CB61" s="9">
        <f t="shared" si="1"/>
        <v>9</v>
      </c>
      <c r="CC61" s="9">
        <f t="shared" si="1"/>
        <v>1715</v>
      </c>
      <c r="CD61" s="9">
        <f t="shared" si="1"/>
        <v>7119</v>
      </c>
      <c r="CE61" s="9">
        <f t="shared" si="1"/>
        <v>1</v>
      </c>
      <c r="CF61" s="9">
        <f t="shared" si="1"/>
        <v>0</v>
      </c>
      <c r="CG61" s="9">
        <f t="shared" si="1"/>
        <v>1</v>
      </c>
      <c r="CH61" s="9">
        <f t="shared" si="1"/>
        <v>4</v>
      </c>
      <c r="CI61" s="9">
        <f t="shared" si="1"/>
        <v>6</v>
      </c>
      <c r="CJ61" s="9">
        <f t="shared" si="1"/>
        <v>0</v>
      </c>
      <c r="CK61" s="9">
        <f t="shared" si="1"/>
        <v>5</v>
      </c>
      <c r="CL61" s="9">
        <f t="shared" si="1"/>
        <v>22</v>
      </c>
      <c r="CM61" s="49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82</v>
      </c>
      <c r="D9" s="69"/>
      <c r="E9" s="69"/>
      <c r="F9" s="76" t="s">
        <v>83</v>
      </c>
      <c r="G9" s="69"/>
      <c r="H9" s="69"/>
      <c r="I9" s="76" t="s">
        <v>84</v>
      </c>
      <c r="J9" s="69"/>
      <c r="K9" s="69"/>
      <c r="L9" s="76" t="s">
        <v>85</v>
      </c>
      <c r="M9" s="69"/>
      <c r="N9" s="69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198</v>
      </c>
      <c r="C11" s="18">
        <v>26</v>
      </c>
      <c r="D11" s="18">
        <v>28</v>
      </c>
      <c r="E11" s="18">
        <v>61</v>
      </c>
      <c r="F11" s="18">
        <v>4</v>
      </c>
      <c r="G11" s="18">
        <v>5</v>
      </c>
      <c r="H11" s="18">
        <v>0</v>
      </c>
      <c r="I11" s="18">
        <v>22</v>
      </c>
      <c r="J11" s="18">
        <v>17</v>
      </c>
      <c r="K11" s="18">
        <v>60</v>
      </c>
      <c r="L11" s="18">
        <v>0</v>
      </c>
      <c r="M11" s="18">
        <v>6</v>
      </c>
      <c r="N11" s="18">
        <v>1</v>
      </c>
    </row>
    <row r="12" spans="2:14" ht="20.100000000000001" customHeight="1" thickBot="1" x14ac:dyDescent="0.25">
      <c r="B12" s="4" t="s">
        <v>199</v>
      </c>
      <c r="C12" s="19">
        <v>63</v>
      </c>
      <c r="D12" s="19">
        <v>57</v>
      </c>
      <c r="E12" s="19">
        <v>81</v>
      </c>
      <c r="F12" s="19">
        <v>7</v>
      </c>
      <c r="G12" s="19">
        <v>3</v>
      </c>
      <c r="H12" s="19">
        <v>10</v>
      </c>
      <c r="I12" s="19">
        <v>55</v>
      </c>
      <c r="J12" s="19">
        <v>52</v>
      </c>
      <c r="K12" s="19">
        <v>69</v>
      </c>
      <c r="L12" s="19">
        <v>1</v>
      </c>
      <c r="M12" s="19">
        <v>2</v>
      </c>
      <c r="N12" s="19">
        <v>2</v>
      </c>
    </row>
    <row r="13" spans="2:14" ht="20.100000000000001" customHeight="1" thickBot="1" x14ac:dyDescent="0.25">
      <c r="B13" s="4" t="s">
        <v>200</v>
      </c>
      <c r="C13" s="19">
        <v>38</v>
      </c>
      <c r="D13" s="19">
        <v>43</v>
      </c>
      <c r="E13" s="19">
        <v>40</v>
      </c>
      <c r="F13" s="19">
        <v>0</v>
      </c>
      <c r="G13" s="19">
        <v>4</v>
      </c>
      <c r="H13" s="19">
        <v>4</v>
      </c>
      <c r="I13" s="19">
        <v>38</v>
      </c>
      <c r="J13" s="19">
        <v>35</v>
      </c>
      <c r="K13" s="19">
        <v>31</v>
      </c>
      <c r="L13" s="19">
        <v>0</v>
      </c>
      <c r="M13" s="19">
        <v>4</v>
      </c>
      <c r="N13" s="19">
        <v>5</v>
      </c>
    </row>
    <row r="14" spans="2:14" ht="20.100000000000001" customHeight="1" thickBot="1" x14ac:dyDescent="0.25">
      <c r="B14" s="4" t="s">
        <v>201</v>
      </c>
      <c r="C14" s="19">
        <v>22</v>
      </c>
      <c r="D14" s="19">
        <v>15</v>
      </c>
      <c r="E14" s="19">
        <v>31</v>
      </c>
      <c r="F14" s="19">
        <v>4</v>
      </c>
      <c r="G14" s="19">
        <v>3</v>
      </c>
      <c r="H14" s="19">
        <v>1</v>
      </c>
      <c r="I14" s="19">
        <v>12</v>
      </c>
      <c r="J14" s="19">
        <v>10</v>
      </c>
      <c r="K14" s="19">
        <v>24</v>
      </c>
      <c r="L14" s="19">
        <v>6</v>
      </c>
      <c r="M14" s="19">
        <v>2</v>
      </c>
      <c r="N14" s="19">
        <v>6</v>
      </c>
    </row>
    <row r="15" spans="2:14" ht="20.100000000000001" customHeight="1" thickBot="1" x14ac:dyDescent="0.25">
      <c r="B15" s="4" t="s">
        <v>202</v>
      </c>
      <c r="C15" s="19">
        <v>13</v>
      </c>
      <c r="D15" s="19">
        <v>8</v>
      </c>
      <c r="E15" s="19">
        <v>17</v>
      </c>
      <c r="F15" s="19">
        <v>6</v>
      </c>
      <c r="G15" s="19">
        <v>3</v>
      </c>
      <c r="H15" s="19">
        <v>3</v>
      </c>
      <c r="I15" s="19">
        <v>5</v>
      </c>
      <c r="J15" s="19">
        <v>2</v>
      </c>
      <c r="K15" s="19">
        <v>10</v>
      </c>
      <c r="L15" s="19">
        <v>2</v>
      </c>
      <c r="M15" s="19">
        <v>3</v>
      </c>
      <c r="N15" s="19">
        <v>4</v>
      </c>
    </row>
    <row r="16" spans="2:14" ht="20.100000000000001" customHeight="1" thickBot="1" x14ac:dyDescent="0.25">
      <c r="B16" s="4" t="s">
        <v>203</v>
      </c>
      <c r="C16" s="19">
        <v>24</v>
      </c>
      <c r="D16" s="19">
        <v>27</v>
      </c>
      <c r="E16" s="19">
        <v>17</v>
      </c>
      <c r="F16" s="19">
        <v>6</v>
      </c>
      <c r="G16" s="19">
        <v>7</v>
      </c>
      <c r="H16" s="19">
        <v>2</v>
      </c>
      <c r="I16" s="19">
        <v>12</v>
      </c>
      <c r="J16" s="19">
        <v>14</v>
      </c>
      <c r="K16" s="19">
        <v>4</v>
      </c>
      <c r="L16" s="19">
        <v>6</v>
      </c>
      <c r="M16" s="19">
        <v>6</v>
      </c>
      <c r="N16" s="19">
        <v>11</v>
      </c>
    </row>
    <row r="17" spans="2:14" ht="20.100000000000001" customHeight="1" thickBot="1" x14ac:dyDescent="0.25">
      <c r="B17" s="4" t="s">
        <v>204</v>
      </c>
      <c r="C17" s="19">
        <v>63</v>
      </c>
      <c r="D17" s="19">
        <v>47</v>
      </c>
      <c r="E17" s="19">
        <v>187</v>
      </c>
      <c r="F17" s="19">
        <v>9</v>
      </c>
      <c r="G17" s="19">
        <v>7</v>
      </c>
      <c r="H17" s="19">
        <v>7</v>
      </c>
      <c r="I17" s="19">
        <v>51</v>
      </c>
      <c r="J17" s="19">
        <v>37</v>
      </c>
      <c r="K17" s="19">
        <v>166</v>
      </c>
      <c r="L17" s="19">
        <v>3</v>
      </c>
      <c r="M17" s="19">
        <v>3</v>
      </c>
      <c r="N17" s="19">
        <v>14</v>
      </c>
    </row>
    <row r="18" spans="2:14" ht="20.100000000000001" customHeight="1" thickBot="1" x14ac:dyDescent="0.25">
      <c r="B18" s="4" t="s">
        <v>205</v>
      </c>
      <c r="C18" s="19">
        <v>66</v>
      </c>
      <c r="D18" s="19">
        <v>59</v>
      </c>
      <c r="E18" s="19">
        <v>113</v>
      </c>
      <c r="F18" s="19">
        <v>9</v>
      </c>
      <c r="G18" s="19">
        <v>6</v>
      </c>
      <c r="H18" s="19">
        <v>9</v>
      </c>
      <c r="I18" s="19">
        <v>46</v>
      </c>
      <c r="J18" s="19">
        <v>44</v>
      </c>
      <c r="K18" s="19">
        <v>98</v>
      </c>
      <c r="L18" s="19">
        <v>11</v>
      </c>
      <c r="M18" s="19">
        <v>9</v>
      </c>
      <c r="N18" s="19">
        <v>6</v>
      </c>
    </row>
    <row r="19" spans="2:14" ht="20.100000000000001" customHeight="1" thickBot="1" x14ac:dyDescent="0.25">
      <c r="B19" s="4" t="s">
        <v>206</v>
      </c>
      <c r="C19" s="19">
        <v>4</v>
      </c>
      <c r="D19" s="19">
        <v>4</v>
      </c>
      <c r="E19" s="19">
        <v>5</v>
      </c>
      <c r="F19" s="19">
        <v>0</v>
      </c>
      <c r="G19" s="19">
        <v>0</v>
      </c>
      <c r="H19" s="19">
        <v>0</v>
      </c>
      <c r="I19" s="19">
        <v>4</v>
      </c>
      <c r="J19" s="19">
        <v>4</v>
      </c>
      <c r="K19" s="19">
        <v>5</v>
      </c>
      <c r="L19" s="19">
        <v>0</v>
      </c>
      <c r="M19" s="19">
        <v>0</v>
      </c>
      <c r="N19" s="19">
        <v>0</v>
      </c>
    </row>
    <row r="20" spans="2:14" ht="20.100000000000001" customHeight="1" thickBot="1" x14ac:dyDescent="0.25">
      <c r="B20" s="4" t="s">
        <v>207</v>
      </c>
      <c r="C20" s="19">
        <v>3</v>
      </c>
      <c r="D20" s="19">
        <v>5</v>
      </c>
      <c r="E20" s="19">
        <v>2</v>
      </c>
      <c r="F20" s="19">
        <v>3</v>
      </c>
      <c r="G20" s="19">
        <v>2</v>
      </c>
      <c r="H20" s="19">
        <v>2</v>
      </c>
      <c r="I20" s="19">
        <v>0</v>
      </c>
      <c r="J20" s="19">
        <v>3</v>
      </c>
      <c r="K20" s="19">
        <v>0</v>
      </c>
      <c r="L20" s="19">
        <v>0</v>
      </c>
      <c r="M20" s="19">
        <v>0</v>
      </c>
      <c r="N20" s="19">
        <v>0</v>
      </c>
    </row>
    <row r="21" spans="2:14" ht="20.100000000000001" customHeight="1" thickBot="1" x14ac:dyDescent="0.25">
      <c r="B21" s="4" t="s">
        <v>208</v>
      </c>
      <c r="C21" s="19">
        <v>42</v>
      </c>
      <c r="D21" s="19">
        <v>40</v>
      </c>
      <c r="E21" s="19">
        <v>27</v>
      </c>
      <c r="F21" s="19">
        <v>6</v>
      </c>
      <c r="G21" s="19">
        <v>5</v>
      </c>
      <c r="H21" s="19">
        <v>5</v>
      </c>
      <c r="I21" s="19">
        <v>35</v>
      </c>
      <c r="J21" s="19">
        <v>34</v>
      </c>
      <c r="K21" s="19">
        <v>21</v>
      </c>
      <c r="L21" s="19">
        <v>1</v>
      </c>
      <c r="M21" s="19">
        <v>1</v>
      </c>
      <c r="N21" s="19">
        <v>1</v>
      </c>
    </row>
    <row r="22" spans="2:14" ht="20.100000000000001" customHeight="1" thickBot="1" x14ac:dyDescent="0.25">
      <c r="B22" s="4" t="s">
        <v>209</v>
      </c>
      <c r="C22" s="19">
        <v>49</v>
      </c>
      <c r="D22" s="19">
        <v>26</v>
      </c>
      <c r="E22" s="19">
        <v>43</v>
      </c>
      <c r="F22" s="19">
        <v>8</v>
      </c>
      <c r="G22" s="19">
        <v>3</v>
      </c>
      <c r="H22" s="19">
        <v>9</v>
      </c>
      <c r="I22" s="19">
        <v>32</v>
      </c>
      <c r="J22" s="19">
        <v>16</v>
      </c>
      <c r="K22" s="19">
        <v>31</v>
      </c>
      <c r="L22" s="19">
        <v>9</v>
      </c>
      <c r="M22" s="19">
        <v>7</v>
      </c>
      <c r="N22" s="19">
        <v>3</v>
      </c>
    </row>
    <row r="23" spans="2:14" ht="20.100000000000001" customHeight="1" thickBot="1" x14ac:dyDescent="0.25">
      <c r="B23" s="4" t="s">
        <v>210</v>
      </c>
      <c r="C23" s="19">
        <v>35</v>
      </c>
      <c r="D23" s="19">
        <v>34</v>
      </c>
      <c r="E23" s="19">
        <v>44</v>
      </c>
      <c r="F23" s="19">
        <v>6</v>
      </c>
      <c r="G23" s="19">
        <v>8</v>
      </c>
      <c r="H23" s="19">
        <v>11</v>
      </c>
      <c r="I23" s="19">
        <v>26</v>
      </c>
      <c r="J23" s="19">
        <v>24</v>
      </c>
      <c r="K23" s="19">
        <v>31</v>
      </c>
      <c r="L23" s="19">
        <v>3</v>
      </c>
      <c r="M23" s="19">
        <v>2</v>
      </c>
      <c r="N23" s="19">
        <v>2</v>
      </c>
    </row>
    <row r="24" spans="2:14" ht="20.100000000000001" customHeight="1" thickBot="1" x14ac:dyDescent="0.25">
      <c r="B24" s="4" t="s">
        <v>211</v>
      </c>
      <c r="C24" s="19">
        <v>33</v>
      </c>
      <c r="D24" s="19">
        <v>42</v>
      </c>
      <c r="E24" s="19">
        <v>80</v>
      </c>
      <c r="F24" s="19">
        <v>3</v>
      </c>
      <c r="G24" s="19">
        <v>1</v>
      </c>
      <c r="H24" s="19">
        <v>7</v>
      </c>
      <c r="I24" s="19">
        <v>27</v>
      </c>
      <c r="J24" s="19">
        <v>40</v>
      </c>
      <c r="K24" s="19">
        <v>64</v>
      </c>
      <c r="L24" s="19">
        <v>3</v>
      </c>
      <c r="M24" s="19">
        <v>1</v>
      </c>
      <c r="N24" s="19">
        <v>9</v>
      </c>
    </row>
    <row r="25" spans="2:14" ht="20.100000000000001" customHeight="1" thickBot="1" x14ac:dyDescent="0.25">
      <c r="B25" s="4" t="s">
        <v>212</v>
      </c>
      <c r="C25" s="19">
        <v>37</v>
      </c>
      <c r="D25" s="19">
        <v>37</v>
      </c>
      <c r="E25" s="19">
        <v>17</v>
      </c>
      <c r="F25" s="19">
        <v>16</v>
      </c>
      <c r="G25" s="19">
        <v>16</v>
      </c>
      <c r="H25" s="19">
        <v>4</v>
      </c>
      <c r="I25" s="19">
        <v>19</v>
      </c>
      <c r="J25" s="19">
        <v>21</v>
      </c>
      <c r="K25" s="19">
        <v>11</v>
      </c>
      <c r="L25" s="19">
        <v>2</v>
      </c>
      <c r="M25" s="19">
        <v>0</v>
      </c>
      <c r="N25" s="19">
        <v>2</v>
      </c>
    </row>
    <row r="26" spans="2:14" ht="20.100000000000001" customHeight="1" thickBot="1" x14ac:dyDescent="0.25">
      <c r="B26" s="5" t="s">
        <v>213</v>
      </c>
      <c r="C26" s="27">
        <v>11</v>
      </c>
      <c r="D26" s="27">
        <v>7</v>
      </c>
      <c r="E26" s="27">
        <v>25</v>
      </c>
      <c r="F26" s="27">
        <v>3</v>
      </c>
      <c r="G26" s="27">
        <v>0</v>
      </c>
      <c r="H26" s="27">
        <v>3</v>
      </c>
      <c r="I26" s="27">
        <v>8</v>
      </c>
      <c r="J26" s="27">
        <v>7</v>
      </c>
      <c r="K26" s="27">
        <v>22</v>
      </c>
      <c r="L26" s="27">
        <v>0</v>
      </c>
      <c r="M26" s="27">
        <v>0</v>
      </c>
      <c r="N26" s="27">
        <v>0</v>
      </c>
    </row>
    <row r="27" spans="2:14" ht="20.100000000000001" customHeight="1" thickBot="1" x14ac:dyDescent="0.25">
      <c r="B27" s="6" t="s">
        <v>214</v>
      </c>
      <c r="C27" s="29">
        <v>4</v>
      </c>
      <c r="D27" s="29">
        <v>1</v>
      </c>
      <c r="E27" s="29">
        <v>10</v>
      </c>
      <c r="F27" s="29">
        <v>1</v>
      </c>
      <c r="G27" s="29">
        <v>0</v>
      </c>
      <c r="H27" s="29">
        <v>1</v>
      </c>
      <c r="I27" s="29">
        <v>3</v>
      </c>
      <c r="J27" s="29">
        <v>1</v>
      </c>
      <c r="K27" s="29">
        <v>9</v>
      </c>
      <c r="L27" s="29">
        <v>0</v>
      </c>
      <c r="M27" s="29">
        <v>0</v>
      </c>
      <c r="N27" s="29">
        <v>0</v>
      </c>
    </row>
    <row r="28" spans="2:14" ht="20.100000000000001" customHeight="1" thickBot="1" x14ac:dyDescent="0.25">
      <c r="B28" s="4" t="s">
        <v>215</v>
      </c>
      <c r="C28" s="29">
        <v>3</v>
      </c>
      <c r="D28" s="29">
        <v>4</v>
      </c>
      <c r="E28" s="29">
        <v>4</v>
      </c>
      <c r="F28" s="29">
        <v>1</v>
      </c>
      <c r="G28" s="29">
        <v>0</v>
      </c>
      <c r="H28" s="29">
        <v>1</v>
      </c>
      <c r="I28" s="29">
        <v>2</v>
      </c>
      <c r="J28" s="29">
        <v>4</v>
      </c>
      <c r="K28" s="29">
        <v>2</v>
      </c>
      <c r="L28" s="29">
        <v>0</v>
      </c>
      <c r="M28" s="29">
        <v>0</v>
      </c>
      <c r="N28" s="29">
        <v>1</v>
      </c>
    </row>
    <row r="29" spans="2:14" ht="20.100000000000001" customHeight="1" thickBot="1" x14ac:dyDescent="0.25">
      <c r="B29" s="4" t="s">
        <v>216</v>
      </c>
      <c r="C29" s="28">
        <v>4</v>
      </c>
      <c r="D29" s="28">
        <v>3</v>
      </c>
      <c r="E29" s="28">
        <v>8</v>
      </c>
      <c r="F29" s="28">
        <v>3</v>
      </c>
      <c r="G29" s="28">
        <v>1</v>
      </c>
      <c r="H29" s="28">
        <v>4</v>
      </c>
      <c r="I29" s="28">
        <v>1</v>
      </c>
      <c r="J29" s="28">
        <v>2</v>
      </c>
      <c r="K29" s="28">
        <v>4</v>
      </c>
      <c r="L29" s="28">
        <v>0</v>
      </c>
      <c r="M29" s="28">
        <v>0</v>
      </c>
      <c r="N29" s="28">
        <v>0</v>
      </c>
    </row>
    <row r="30" spans="2:14" ht="20.100000000000001" customHeight="1" thickBot="1" x14ac:dyDescent="0.25">
      <c r="B30" s="4" t="s">
        <v>217</v>
      </c>
      <c r="C30" s="19">
        <v>32</v>
      </c>
      <c r="D30" s="19">
        <v>42</v>
      </c>
      <c r="E30" s="19">
        <v>13</v>
      </c>
      <c r="F30" s="19">
        <v>5</v>
      </c>
      <c r="G30" s="19">
        <v>6</v>
      </c>
      <c r="H30" s="19">
        <v>0</v>
      </c>
      <c r="I30" s="19">
        <v>12</v>
      </c>
      <c r="J30" s="19">
        <v>21</v>
      </c>
      <c r="K30" s="19">
        <v>13</v>
      </c>
      <c r="L30" s="19">
        <v>15</v>
      </c>
      <c r="M30" s="19">
        <v>15</v>
      </c>
      <c r="N30" s="19">
        <v>0</v>
      </c>
    </row>
    <row r="31" spans="2:14" ht="20.100000000000001" customHeight="1" thickBot="1" x14ac:dyDescent="0.25">
      <c r="B31" s="4" t="s">
        <v>218</v>
      </c>
      <c r="C31" s="19">
        <v>5</v>
      </c>
      <c r="D31" s="19">
        <v>4</v>
      </c>
      <c r="E31" s="19">
        <v>2</v>
      </c>
      <c r="F31" s="19">
        <v>2</v>
      </c>
      <c r="G31" s="19">
        <v>2</v>
      </c>
      <c r="H31" s="19">
        <v>1</v>
      </c>
      <c r="I31" s="19">
        <v>2</v>
      </c>
      <c r="J31" s="19">
        <v>2</v>
      </c>
      <c r="K31" s="19">
        <v>0</v>
      </c>
      <c r="L31" s="19">
        <v>1</v>
      </c>
      <c r="M31" s="19">
        <v>0</v>
      </c>
      <c r="N31" s="19">
        <v>1</v>
      </c>
    </row>
    <row r="32" spans="2:14" ht="20.100000000000001" customHeight="1" thickBot="1" x14ac:dyDescent="0.25">
      <c r="B32" s="4" t="s">
        <v>219</v>
      </c>
      <c r="C32" s="19">
        <v>4</v>
      </c>
      <c r="D32" s="19">
        <v>3</v>
      </c>
      <c r="E32" s="19">
        <v>10</v>
      </c>
      <c r="F32" s="19">
        <v>3</v>
      </c>
      <c r="G32" s="19">
        <v>2</v>
      </c>
      <c r="H32" s="19">
        <v>10</v>
      </c>
      <c r="I32" s="19">
        <v>0</v>
      </c>
      <c r="J32" s="19">
        <v>0</v>
      </c>
      <c r="K32" s="19">
        <v>0</v>
      </c>
      <c r="L32" s="19">
        <v>1</v>
      </c>
      <c r="M32" s="19">
        <v>1</v>
      </c>
      <c r="N32" s="19">
        <v>0</v>
      </c>
    </row>
    <row r="33" spans="2:14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2:14" ht="20.100000000000001" customHeight="1" thickBot="1" x14ac:dyDescent="0.25">
      <c r="B34" s="4" t="s">
        <v>221</v>
      </c>
      <c r="C34" s="19">
        <v>8</v>
      </c>
      <c r="D34" s="19">
        <v>8</v>
      </c>
      <c r="E34" s="19">
        <v>31</v>
      </c>
      <c r="F34" s="19">
        <v>0</v>
      </c>
      <c r="G34" s="19">
        <v>1</v>
      </c>
      <c r="H34" s="19">
        <v>1</v>
      </c>
      <c r="I34" s="19">
        <v>8</v>
      </c>
      <c r="J34" s="19">
        <v>7</v>
      </c>
      <c r="K34" s="19">
        <v>30</v>
      </c>
      <c r="L34" s="19">
        <v>0</v>
      </c>
      <c r="M34" s="19">
        <v>0</v>
      </c>
      <c r="N34" s="19">
        <v>0</v>
      </c>
    </row>
    <row r="35" spans="2:14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2:14" ht="20.100000000000001" customHeight="1" thickBot="1" x14ac:dyDescent="0.25">
      <c r="B36" s="4" t="s">
        <v>223</v>
      </c>
      <c r="C36" s="19">
        <v>7</v>
      </c>
      <c r="D36" s="19">
        <v>10</v>
      </c>
      <c r="E36" s="19">
        <v>2</v>
      </c>
      <c r="F36" s="19">
        <v>3</v>
      </c>
      <c r="G36" s="19">
        <v>4</v>
      </c>
      <c r="H36" s="19">
        <v>0</v>
      </c>
      <c r="I36" s="19">
        <v>4</v>
      </c>
      <c r="J36" s="19">
        <v>6</v>
      </c>
      <c r="K36" s="19">
        <v>2</v>
      </c>
      <c r="L36" s="19">
        <v>0</v>
      </c>
      <c r="M36" s="19">
        <v>0</v>
      </c>
      <c r="N36" s="19">
        <v>0</v>
      </c>
    </row>
    <row r="37" spans="2:14" ht="20.100000000000001" customHeight="1" thickBot="1" x14ac:dyDescent="0.25">
      <c r="B37" s="4" t="s">
        <v>224</v>
      </c>
      <c r="C37" s="19">
        <v>13</v>
      </c>
      <c r="D37" s="19">
        <v>16</v>
      </c>
      <c r="E37" s="19">
        <v>57</v>
      </c>
      <c r="F37" s="19">
        <v>3</v>
      </c>
      <c r="G37" s="19">
        <v>4</v>
      </c>
      <c r="H37" s="19">
        <v>2</v>
      </c>
      <c r="I37" s="19">
        <v>8</v>
      </c>
      <c r="J37" s="19">
        <v>11</v>
      </c>
      <c r="K37" s="19">
        <v>53</v>
      </c>
      <c r="L37" s="19">
        <v>2</v>
      </c>
      <c r="M37" s="19">
        <v>1</v>
      </c>
      <c r="N37" s="19">
        <v>2</v>
      </c>
    </row>
    <row r="38" spans="2:14" ht="20.100000000000001" customHeight="1" thickBot="1" x14ac:dyDescent="0.25">
      <c r="B38" s="4" t="s">
        <v>225</v>
      </c>
      <c r="C38" s="19">
        <v>6</v>
      </c>
      <c r="D38" s="19">
        <v>5</v>
      </c>
      <c r="E38" s="19">
        <v>15</v>
      </c>
      <c r="F38" s="19">
        <v>0</v>
      </c>
      <c r="G38" s="19">
        <v>0</v>
      </c>
      <c r="H38" s="19">
        <v>3</v>
      </c>
      <c r="I38" s="19">
        <v>3</v>
      </c>
      <c r="J38" s="19">
        <v>3</v>
      </c>
      <c r="K38" s="19">
        <v>11</v>
      </c>
      <c r="L38" s="19">
        <v>3</v>
      </c>
      <c r="M38" s="19">
        <v>2</v>
      </c>
      <c r="N38" s="19">
        <v>1</v>
      </c>
    </row>
    <row r="39" spans="2:14" ht="20.100000000000001" customHeight="1" thickBot="1" x14ac:dyDescent="0.25">
      <c r="B39" s="4" t="s">
        <v>226</v>
      </c>
      <c r="C39" s="19">
        <v>3</v>
      </c>
      <c r="D39" s="19">
        <v>7</v>
      </c>
      <c r="E39" s="19">
        <v>7</v>
      </c>
      <c r="F39" s="19">
        <v>2</v>
      </c>
      <c r="G39" s="19">
        <v>1</v>
      </c>
      <c r="H39" s="19">
        <v>1</v>
      </c>
      <c r="I39" s="19">
        <v>1</v>
      </c>
      <c r="J39" s="19">
        <v>0</v>
      </c>
      <c r="K39" s="19">
        <v>1</v>
      </c>
      <c r="L39" s="19">
        <v>0</v>
      </c>
      <c r="M39" s="19">
        <v>6</v>
      </c>
      <c r="N39" s="19">
        <v>5</v>
      </c>
    </row>
    <row r="40" spans="2:14" ht="20.100000000000001" customHeight="1" thickBot="1" x14ac:dyDescent="0.25">
      <c r="B40" s="4" t="s">
        <v>227</v>
      </c>
      <c r="C40" s="19">
        <v>13</v>
      </c>
      <c r="D40" s="19">
        <v>15</v>
      </c>
      <c r="E40" s="19">
        <v>76</v>
      </c>
      <c r="F40" s="19">
        <v>1</v>
      </c>
      <c r="G40" s="19">
        <v>2</v>
      </c>
      <c r="H40" s="19">
        <v>10</v>
      </c>
      <c r="I40" s="19">
        <v>6</v>
      </c>
      <c r="J40" s="19">
        <v>7</v>
      </c>
      <c r="K40" s="19">
        <v>60</v>
      </c>
      <c r="L40" s="19">
        <v>6</v>
      </c>
      <c r="M40" s="19">
        <v>6</v>
      </c>
      <c r="N40" s="19">
        <v>6</v>
      </c>
    </row>
    <row r="41" spans="2:14" ht="20.100000000000001" customHeight="1" thickBot="1" x14ac:dyDescent="0.25">
      <c r="B41" s="4" t="s">
        <v>228</v>
      </c>
      <c r="C41" s="19">
        <v>278</v>
      </c>
      <c r="D41" s="19">
        <v>261</v>
      </c>
      <c r="E41" s="19">
        <v>684</v>
      </c>
      <c r="F41" s="19">
        <v>60</v>
      </c>
      <c r="G41" s="19">
        <v>59</v>
      </c>
      <c r="H41" s="19">
        <v>119</v>
      </c>
      <c r="I41" s="19">
        <v>191</v>
      </c>
      <c r="J41" s="19">
        <v>180</v>
      </c>
      <c r="K41" s="19">
        <v>509</v>
      </c>
      <c r="L41" s="19">
        <v>27</v>
      </c>
      <c r="M41" s="19">
        <v>22</v>
      </c>
      <c r="N41" s="19">
        <v>56</v>
      </c>
    </row>
    <row r="42" spans="2:14" ht="20.100000000000001" customHeight="1" thickBot="1" x14ac:dyDescent="0.25">
      <c r="B42" s="4" t="s">
        <v>229</v>
      </c>
      <c r="C42" s="19">
        <v>28</v>
      </c>
      <c r="D42" s="19">
        <v>25</v>
      </c>
      <c r="E42" s="19">
        <v>106</v>
      </c>
      <c r="F42" s="19">
        <v>6</v>
      </c>
      <c r="G42" s="19">
        <v>9</v>
      </c>
      <c r="H42" s="19">
        <v>12</v>
      </c>
      <c r="I42" s="19">
        <v>15</v>
      </c>
      <c r="J42" s="19">
        <v>15</v>
      </c>
      <c r="K42" s="19">
        <v>87</v>
      </c>
      <c r="L42" s="19">
        <v>7</v>
      </c>
      <c r="M42" s="19">
        <v>1</v>
      </c>
      <c r="N42" s="19">
        <v>7</v>
      </c>
    </row>
    <row r="43" spans="2:14" ht="20.100000000000001" customHeight="1" thickBot="1" x14ac:dyDescent="0.25">
      <c r="B43" s="4" t="s">
        <v>230</v>
      </c>
      <c r="C43" s="19">
        <v>19</v>
      </c>
      <c r="D43" s="19">
        <v>20</v>
      </c>
      <c r="E43" s="19">
        <v>17</v>
      </c>
      <c r="F43" s="19">
        <v>7</v>
      </c>
      <c r="G43" s="19">
        <v>9</v>
      </c>
      <c r="H43" s="19">
        <v>11</v>
      </c>
      <c r="I43" s="19">
        <v>12</v>
      </c>
      <c r="J43" s="19">
        <v>11</v>
      </c>
      <c r="K43" s="19">
        <v>6</v>
      </c>
      <c r="L43" s="19">
        <v>0</v>
      </c>
      <c r="M43" s="19">
        <v>0</v>
      </c>
      <c r="N43" s="19">
        <v>0</v>
      </c>
    </row>
    <row r="44" spans="2:14" ht="20.100000000000001" customHeight="1" thickBot="1" x14ac:dyDescent="0.25">
      <c r="B44" s="4" t="s">
        <v>231</v>
      </c>
      <c r="C44" s="19">
        <v>34</v>
      </c>
      <c r="D44" s="19">
        <v>34</v>
      </c>
      <c r="E44" s="19">
        <v>50</v>
      </c>
      <c r="F44" s="19">
        <v>11</v>
      </c>
      <c r="G44" s="19">
        <v>10</v>
      </c>
      <c r="H44" s="19">
        <v>11</v>
      </c>
      <c r="I44" s="19">
        <v>13</v>
      </c>
      <c r="J44" s="19">
        <v>24</v>
      </c>
      <c r="K44" s="19">
        <v>26</v>
      </c>
      <c r="L44" s="19">
        <v>10</v>
      </c>
      <c r="M44" s="19">
        <v>0</v>
      </c>
      <c r="N44" s="19">
        <v>13</v>
      </c>
    </row>
    <row r="45" spans="2:14" ht="20.100000000000001" customHeight="1" thickBot="1" x14ac:dyDescent="0.25">
      <c r="B45" s="4" t="s">
        <v>232</v>
      </c>
      <c r="C45" s="19">
        <v>81</v>
      </c>
      <c r="D45" s="19">
        <v>78</v>
      </c>
      <c r="E45" s="19">
        <v>100</v>
      </c>
      <c r="F45" s="19">
        <v>11</v>
      </c>
      <c r="G45" s="19">
        <v>13</v>
      </c>
      <c r="H45" s="19">
        <v>20</v>
      </c>
      <c r="I45" s="19">
        <v>68</v>
      </c>
      <c r="J45" s="19">
        <v>61</v>
      </c>
      <c r="K45" s="19">
        <v>75</v>
      </c>
      <c r="L45" s="19">
        <v>2</v>
      </c>
      <c r="M45" s="19">
        <v>4</v>
      </c>
      <c r="N45" s="19">
        <v>5</v>
      </c>
    </row>
    <row r="46" spans="2:14" ht="20.100000000000001" customHeight="1" thickBot="1" x14ac:dyDescent="0.25">
      <c r="B46" s="4" t="s">
        <v>233</v>
      </c>
      <c r="C46" s="19">
        <v>10</v>
      </c>
      <c r="D46" s="19">
        <v>16</v>
      </c>
      <c r="E46" s="19">
        <v>21</v>
      </c>
      <c r="F46" s="19">
        <v>4</v>
      </c>
      <c r="G46" s="19">
        <v>5</v>
      </c>
      <c r="H46" s="19">
        <v>6</v>
      </c>
      <c r="I46" s="19">
        <v>6</v>
      </c>
      <c r="J46" s="19">
        <v>11</v>
      </c>
      <c r="K46" s="19">
        <v>15</v>
      </c>
      <c r="L46" s="19">
        <v>0</v>
      </c>
      <c r="M46" s="19">
        <v>0</v>
      </c>
      <c r="N46" s="19">
        <v>0</v>
      </c>
    </row>
    <row r="47" spans="2:14" ht="20.100000000000001" customHeight="1" thickBot="1" x14ac:dyDescent="0.25">
      <c r="B47" s="4" t="s">
        <v>234</v>
      </c>
      <c r="C47" s="19">
        <v>114</v>
      </c>
      <c r="D47" s="19">
        <v>99</v>
      </c>
      <c r="E47" s="19">
        <v>179</v>
      </c>
      <c r="F47" s="19">
        <v>19</v>
      </c>
      <c r="G47" s="19">
        <v>13</v>
      </c>
      <c r="H47" s="19">
        <v>35</v>
      </c>
      <c r="I47" s="19">
        <v>83</v>
      </c>
      <c r="J47" s="19">
        <v>71</v>
      </c>
      <c r="K47" s="19">
        <v>122</v>
      </c>
      <c r="L47" s="19">
        <v>12</v>
      </c>
      <c r="M47" s="19">
        <v>15</v>
      </c>
      <c r="N47" s="19">
        <v>22</v>
      </c>
    </row>
    <row r="48" spans="2:14" ht="20.100000000000001" customHeight="1" thickBot="1" x14ac:dyDescent="0.25">
      <c r="B48" s="4" t="s">
        <v>235</v>
      </c>
      <c r="C48" s="19">
        <v>7</v>
      </c>
      <c r="D48" s="19">
        <v>7</v>
      </c>
      <c r="E48" s="19">
        <v>16</v>
      </c>
      <c r="F48" s="19">
        <v>0</v>
      </c>
      <c r="G48" s="19">
        <v>0</v>
      </c>
      <c r="H48" s="19">
        <v>0</v>
      </c>
      <c r="I48" s="19">
        <v>7</v>
      </c>
      <c r="J48" s="19">
        <v>7</v>
      </c>
      <c r="K48" s="19">
        <v>16</v>
      </c>
      <c r="L48" s="19">
        <v>0</v>
      </c>
      <c r="M48" s="19">
        <v>0</v>
      </c>
      <c r="N48" s="19">
        <v>0</v>
      </c>
    </row>
    <row r="49" spans="2:14" ht="20.100000000000001" customHeight="1" thickBot="1" x14ac:dyDescent="0.25">
      <c r="B49" s="4" t="s">
        <v>236</v>
      </c>
      <c r="C49" s="19">
        <v>9</v>
      </c>
      <c r="D49" s="19">
        <v>5</v>
      </c>
      <c r="E49" s="19">
        <v>56</v>
      </c>
      <c r="F49" s="19">
        <v>3</v>
      </c>
      <c r="G49" s="19">
        <v>2</v>
      </c>
      <c r="H49" s="19">
        <v>9</v>
      </c>
      <c r="I49" s="19">
        <v>6</v>
      </c>
      <c r="J49" s="19">
        <v>3</v>
      </c>
      <c r="K49" s="19">
        <v>47</v>
      </c>
      <c r="L49" s="19">
        <v>0</v>
      </c>
      <c r="M49" s="19">
        <v>0</v>
      </c>
      <c r="N49" s="19">
        <v>0</v>
      </c>
    </row>
    <row r="50" spans="2:14" ht="20.100000000000001" customHeight="1" thickBot="1" x14ac:dyDescent="0.25">
      <c r="B50" s="4" t="s">
        <v>237</v>
      </c>
      <c r="C50" s="19">
        <v>20</v>
      </c>
      <c r="D50" s="19">
        <v>15</v>
      </c>
      <c r="E50" s="19">
        <v>104</v>
      </c>
      <c r="F50" s="19">
        <v>6</v>
      </c>
      <c r="G50" s="19">
        <v>3</v>
      </c>
      <c r="H50" s="19">
        <v>31</v>
      </c>
      <c r="I50" s="19">
        <v>13</v>
      </c>
      <c r="J50" s="19">
        <v>9</v>
      </c>
      <c r="K50" s="19">
        <v>71</v>
      </c>
      <c r="L50" s="19">
        <v>1</v>
      </c>
      <c r="M50" s="19">
        <v>3</v>
      </c>
      <c r="N50" s="19">
        <v>2</v>
      </c>
    </row>
    <row r="51" spans="2:14" ht="20.100000000000001" customHeight="1" thickBot="1" x14ac:dyDescent="0.25">
      <c r="B51" s="4" t="s">
        <v>238</v>
      </c>
      <c r="C51" s="19">
        <v>1</v>
      </c>
      <c r="D51" s="19">
        <v>0</v>
      </c>
      <c r="E51" s="19">
        <v>7</v>
      </c>
      <c r="F51" s="19">
        <v>0</v>
      </c>
      <c r="G51" s="19">
        <v>0</v>
      </c>
      <c r="H51" s="19">
        <v>0</v>
      </c>
      <c r="I51" s="19">
        <v>1</v>
      </c>
      <c r="J51" s="19">
        <v>0</v>
      </c>
      <c r="K51" s="19">
        <v>7</v>
      </c>
      <c r="L51" s="19">
        <v>0</v>
      </c>
      <c r="M51" s="19">
        <v>0</v>
      </c>
      <c r="N51" s="19">
        <v>0</v>
      </c>
    </row>
    <row r="52" spans="2:14" ht="20.100000000000001" customHeight="1" thickBot="1" x14ac:dyDescent="0.25">
      <c r="B52" s="4" t="s">
        <v>239</v>
      </c>
      <c r="C52" s="19">
        <v>6</v>
      </c>
      <c r="D52" s="19">
        <v>7</v>
      </c>
      <c r="E52" s="19">
        <v>6</v>
      </c>
      <c r="F52" s="19">
        <v>0</v>
      </c>
      <c r="G52" s="19">
        <v>1</v>
      </c>
      <c r="H52" s="19">
        <v>2</v>
      </c>
      <c r="I52" s="19">
        <v>5</v>
      </c>
      <c r="J52" s="19">
        <v>6</v>
      </c>
      <c r="K52" s="19">
        <v>3</v>
      </c>
      <c r="L52" s="19">
        <v>1</v>
      </c>
      <c r="M52" s="19">
        <v>0</v>
      </c>
      <c r="N52" s="19">
        <v>1</v>
      </c>
    </row>
    <row r="53" spans="2:14" ht="20.100000000000001" customHeight="1" thickBot="1" x14ac:dyDescent="0.25">
      <c r="B53" s="4" t="s">
        <v>240</v>
      </c>
      <c r="C53" s="19">
        <v>26</v>
      </c>
      <c r="D53" s="19">
        <v>19</v>
      </c>
      <c r="E53" s="19">
        <v>52</v>
      </c>
      <c r="F53" s="19">
        <v>2</v>
      </c>
      <c r="G53" s="19">
        <v>2</v>
      </c>
      <c r="H53" s="19">
        <v>5</v>
      </c>
      <c r="I53" s="19">
        <v>24</v>
      </c>
      <c r="J53" s="19">
        <v>17</v>
      </c>
      <c r="K53" s="19">
        <v>47</v>
      </c>
      <c r="L53" s="19">
        <v>0</v>
      </c>
      <c r="M53" s="19">
        <v>0</v>
      </c>
      <c r="N53" s="19">
        <v>0</v>
      </c>
    </row>
    <row r="54" spans="2:14" ht="20.100000000000001" customHeight="1" thickBot="1" x14ac:dyDescent="0.25">
      <c r="B54" s="4" t="s">
        <v>241</v>
      </c>
      <c r="C54" s="19">
        <v>213</v>
      </c>
      <c r="D54" s="19">
        <v>217</v>
      </c>
      <c r="E54" s="19">
        <v>298</v>
      </c>
      <c r="F54" s="19">
        <v>21</v>
      </c>
      <c r="G54" s="19">
        <v>31</v>
      </c>
      <c r="H54" s="19">
        <v>37</v>
      </c>
      <c r="I54" s="19">
        <v>171</v>
      </c>
      <c r="J54" s="19">
        <v>156</v>
      </c>
      <c r="K54" s="19">
        <v>239</v>
      </c>
      <c r="L54" s="19">
        <v>21</v>
      </c>
      <c r="M54" s="19">
        <v>30</v>
      </c>
      <c r="N54" s="19">
        <v>22</v>
      </c>
    </row>
    <row r="55" spans="2:14" ht="20.100000000000001" customHeight="1" thickBot="1" x14ac:dyDescent="0.25">
      <c r="B55" s="4" t="s">
        <v>242</v>
      </c>
      <c r="C55" s="19">
        <v>73</v>
      </c>
      <c r="D55" s="19">
        <v>66</v>
      </c>
      <c r="E55" s="19">
        <v>102</v>
      </c>
      <c r="F55" s="19">
        <v>3</v>
      </c>
      <c r="G55" s="19">
        <v>2</v>
      </c>
      <c r="H55" s="19">
        <v>5</v>
      </c>
      <c r="I55" s="19">
        <v>32</v>
      </c>
      <c r="J55" s="19">
        <v>22</v>
      </c>
      <c r="K55" s="19">
        <v>90</v>
      </c>
      <c r="L55" s="19">
        <v>38</v>
      </c>
      <c r="M55" s="19">
        <v>42</v>
      </c>
      <c r="N55" s="19">
        <v>7</v>
      </c>
    </row>
    <row r="56" spans="2:14" ht="20.100000000000001" customHeight="1" thickBot="1" x14ac:dyDescent="0.25">
      <c r="B56" s="4" t="s">
        <v>243</v>
      </c>
      <c r="C56" s="19">
        <v>37</v>
      </c>
      <c r="D56" s="19">
        <v>43</v>
      </c>
      <c r="E56" s="19">
        <v>23</v>
      </c>
      <c r="F56" s="19">
        <v>2</v>
      </c>
      <c r="G56" s="19">
        <v>6</v>
      </c>
      <c r="H56" s="19">
        <v>5</v>
      </c>
      <c r="I56" s="19">
        <v>30</v>
      </c>
      <c r="J56" s="19">
        <v>32</v>
      </c>
      <c r="K56" s="19">
        <v>17</v>
      </c>
      <c r="L56" s="19">
        <v>5</v>
      </c>
      <c r="M56" s="19">
        <v>5</v>
      </c>
      <c r="N56" s="19">
        <v>1</v>
      </c>
    </row>
    <row r="57" spans="2:14" ht="20.100000000000001" customHeight="1" thickBot="1" x14ac:dyDescent="0.25">
      <c r="B57" s="4" t="s">
        <v>244</v>
      </c>
      <c r="C57" s="19">
        <v>17</v>
      </c>
      <c r="D57" s="19">
        <v>18</v>
      </c>
      <c r="E57" s="19">
        <v>39</v>
      </c>
      <c r="F57" s="19">
        <v>1</v>
      </c>
      <c r="G57" s="19">
        <v>0</v>
      </c>
      <c r="H57" s="19">
        <v>4</v>
      </c>
      <c r="I57" s="19">
        <v>16</v>
      </c>
      <c r="J57" s="19">
        <v>6</v>
      </c>
      <c r="K57" s="19">
        <v>30</v>
      </c>
      <c r="L57" s="19">
        <v>0</v>
      </c>
      <c r="M57" s="19">
        <v>12</v>
      </c>
      <c r="N57" s="19">
        <v>5</v>
      </c>
    </row>
    <row r="58" spans="2:14" ht="20.100000000000001" customHeight="1" thickBot="1" x14ac:dyDescent="0.25">
      <c r="B58" s="4" t="s">
        <v>270</v>
      </c>
      <c r="C58" s="19">
        <v>20</v>
      </c>
      <c r="D58" s="19">
        <v>19</v>
      </c>
      <c r="E58" s="19">
        <v>13</v>
      </c>
      <c r="F58" s="19">
        <v>1</v>
      </c>
      <c r="G58" s="19">
        <v>1</v>
      </c>
      <c r="H58" s="19">
        <v>0</v>
      </c>
      <c r="I58" s="19">
        <v>19</v>
      </c>
      <c r="J58" s="19">
        <v>18</v>
      </c>
      <c r="K58" s="19">
        <v>13</v>
      </c>
      <c r="L58" s="19">
        <v>0</v>
      </c>
      <c r="M58" s="19">
        <v>0</v>
      </c>
      <c r="N58" s="19">
        <v>0</v>
      </c>
    </row>
    <row r="59" spans="2:14" ht="20.100000000000001" customHeight="1" thickBot="1" x14ac:dyDescent="0.25">
      <c r="B59" s="4" t="s">
        <v>246</v>
      </c>
      <c r="C59" s="19">
        <v>19</v>
      </c>
      <c r="D59" s="19">
        <v>29</v>
      </c>
      <c r="E59" s="19">
        <v>19</v>
      </c>
      <c r="F59" s="19">
        <v>3</v>
      </c>
      <c r="G59" s="19">
        <v>5</v>
      </c>
      <c r="H59" s="19">
        <v>2</v>
      </c>
      <c r="I59" s="19">
        <v>15</v>
      </c>
      <c r="J59" s="19">
        <v>18</v>
      </c>
      <c r="K59" s="19">
        <v>17</v>
      </c>
      <c r="L59" s="19">
        <v>1</v>
      </c>
      <c r="M59" s="19">
        <v>6</v>
      </c>
      <c r="N59" s="19">
        <v>0</v>
      </c>
    </row>
    <row r="60" spans="2:14" ht="20.100000000000001" customHeight="1" thickBot="1" x14ac:dyDescent="0.25">
      <c r="B60" s="4" t="s">
        <v>247</v>
      </c>
      <c r="C60" s="19">
        <v>27</v>
      </c>
      <c r="D60" s="19">
        <v>16</v>
      </c>
      <c r="E60" s="19">
        <v>19</v>
      </c>
      <c r="F60" s="19">
        <v>0</v>
      </c>
      <c r="G60" s="19">
        <v>0</v>
      </c>
      <c r="H60" s="19">
        <v>0</v>
      </c>
      <c r="I60" s="19">
        <v>27</v>
      </c>
      <c r="J60" s="19">
        <v>16</v>
      </c>
      <c r="K60" s="19">
        <v>19</v>
      </c>
      <c r="L60" s="19">
        <v>0</v>
      </c>
      <c r="M60" s="19">
        <v>0</v>
      </c>
      <c r="N60" s="19">
        <v>0</v>
      </c>
    </row>
    <row r="61" spans="2:14" ht="20.100000000000001" customHeight="1" thickBot="1" x14ac:dyDescent="0.25">
      <c r="B61" s="7" t="s">
        <v>22</v>
      </c>
      <c r="C61" s="9">
        <f>SUM(C11:C60)</f>
        <v>1670</v>
      </c>
      <c r="D61" s="9">
        <f t="shared" ref="D61:N61" si="0">SUM(D11:D60)</f>
        <v>1591</v>
      </c>
      <c r="E61" s="9">
        <f t="shared" si="0"/>
        <v>2936</v>
      </c>
      <c r="F61" s="9">
        <f t="shared" si="0"/>
        <v>274</v>
      </c>
      <c r="G61" s="9">
        <f t="shared" si="0"/>
        <v>267</v>
      </c>
      <c r="H61" s="9">
        <f t="shared" si="0"/>
        <v>425</v>
      </c>
      <c r="I61" s="9">
        <f t="shared" si="0"/>
        <v>1196</v>
      </c>
      <c r="J61" s="9">
        <f t="shared" si="0"/>
        <v>1107</v>
      </c>
      <c r="K61" s="9">
        <f t="shared" si="0"/>
        <v>2288</v>
      </c>
      <c r="L61" s="9">
        <f t="shared" si="0"/>
        <v>200</v>
      </c>
      <c r="M61" s="9">
        <f t="shared" si="0"/>
        <v>217</v>
      </c>
      <c r="N61" s="9">
        <f t="shared" si="0"/>
        <v>223</v>
      </c>
    </row>
    <row r="63" spans="2:14" x14ac:dyDescent="0.2">
      <c r="C63" s="49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87</v>
      </c>
      <c r="D9" s="69"/>
      <c r="E9" s="77"/>
      <c r="F9" s="76" t="s">
        <v>88</v>
      </c>
      <c r="G9" s="69"/>
      <c r="H9" s="69"/>
      <c r="I9" s="76" t="s">
        <v>89</v>
      </c>
      <c r="J9" s="69"/>
      <c r="K9" s="69"/>
      <c r="L9" s="76" t="s">
        <v>90</v>
      </c>
      <c r="M9" s="69"/>
      <c r="N9" s="69"/>
      <c r="O9" s="76" t="s">
        <v>91</v>
      </c>
      <c r="P9" s="69"/>
      <c r="Q9" s="69"/>
      <c r="R9" s="76" t="s">
        <v>92</v>
      </c>
      <c r="S9" s="69"/>
      <c r="T9" s="69"/>
      <c r="U9" s="76" t="s">
        <v>93</v>
      </c>
      <c r="V9" s="69"/>
      <c r="W9" s="69"/>
      <c r="X9" s="76" t="s">
        <v>94</v>
      </c>
      <c r="Y9" s="69"/>
      <c r="Z9" s="69"/>
      <c r="AA9" s="76" t="s">
        <v>95</v>
      </c>
      <c r="AB9" s="69"/>
      <c r="AC9" s="69"/>
      <c r="AD9" s="76" t="s">
        <v>96</v>
      </c>
      <c r="AE9" s="69"/>
      <c r="AF9" s="69"/>
      <c r="AG9" s="76" t="s">
        <v>97</v>
      </c>
      <c r="AH9" s="69"/>
      <c r="AI9" s="69"/>
    </row>
    <row r="10" spans="2:35" ht="42.75" customHeight="1" thickBot="1" x14ac:dyDescent="0.25">
      <c r="B10" s="78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198</v>
      </c>
      <c r="C11" s="18">
        <v>45</v>
      </c>
      <c r="D11" s="18">
        <v>43</v>
      </c>
      <c r="E11" s="18">
        <v>11</v>
      </c>
      <c r="F11" s="18">
        <v>45</v>
      </c>
      <c r="G11" s="18">
        <v>43</v>
      </c>
      <c r="H11" s="18">
        <v>11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15</v>
      </c>
      <c r="V11" s="18">
        <v>18</v>
      </c>
      <c r="W11" s="18">
        <v>4</v>
      </c>
      <c r="X11" s="18">
        <v>15</v>
      </c>
      <c r="Y11" s="18">
        <v>18</v>
      </c>
      <c r="Z11" s="18">
        <v>4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199</v>
      </c>
      <c r="C12" s="19">
        <v>65</v>
      </c>
      <c r="D12" s="19">
        <v>64</v>
      </c>
      <c r="E12" s="19">
        <v>4</v>
      </c>
      <c r="F12" s="19">
        <v>64</v>
      </c>
      <c r="G12" s="19">
        <v>63</v>
      </c>
      <c r="H12" s="19">
        <v>4</v>
      </c>
      <c r="I12" s="19">
        <v>1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3</v>
      </c>
      <c r="V12" s="19">
        <v>3</v>
      </c>
      <c r="W12" s="19">
        <v>0</v>
      </c>
      <c r="X12" s="19">
        <v>3</v>
      </c>
      <c r="Y12" s="19">
        <v>3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200</v>
      </c>
      <c r="C13" s="19">
        <v>35</v>
      </c>
      <c r="D13" s="19">
        <v>49</v>
      </c>
      <c r="E13" s="19">
        <v>10</v>
      </c>
      <c r="F13" s="19">
        <v>35</v>
      </c>
      <c r="G13" s="19">
        <v>49</v>
      </c>
      <c r="H13" s="19">
        <v>10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3</v>
      </c>
      <c r="W13" s="19">
        <v>2</v>
      </c>
      <c r="X13" s="19">
        <v>4</v>
      </c>
      <c r="Y13" s="19">
        <v>3</v>
      </c>
      <c r="Z13" s="19">
        <v>2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201</v>
      </c>
      <c r="C14" s="19">
        <v>43</v>
      </c>
      <c r="D14" s="19">
        <v>36</v>
      </c>
      <c r="E14" s="19">
        <v>11</v>
      </c>
      <c r="F14" s="19">
        <v>43</v>
      </c>
      <c r="G14" s="19">
        <v>36</v>
      </c>
      <c r="H14" s="19">
        <v>11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3</v>
      </c>
      <c r="V14" s="19">
        <v>3</v>
      </c>
      <c r="W14" s="19">
        <v>0</v>
      </c>
      <c r="X14" s="19">
        <v>3</v>
      </c>
      <c r="Y14" s="19">
        <v>3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202</v>
      </c>
      <c r="C15" s="19">
        <v>10</v>
      </c>
      <c r="D15" s="19">
        <v>16</v>
      </c>
      <c r="E15" s="19">
        <v>6</v>
      </c>
      <c r="F15" s="19">
        <v>10</v>
      </c>
      <c r="G15" s="19">
        <v>16</v>
      </c>
      <c r="H15" s="19">
        <v>3</v>
      </c>
      <c r="I15" s="19">
        <v>0</v>
      </c>
      <c r="J15" s="19">
        <v>0</v>
      </c>
      <c r="K15" s="19">
        <v>3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1</v>
      </c>
      <c r="W15" s="19">
        <v>0</v>
      </c>
      <c r="X15" s="19">
        <v>0</v>
      </c>
      <c r="Y15" s="19">
        <v>1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203</v>
      </c>
      <c r="C16" s="19">
        <v>36</v>
      </c>
      <c r="D16" s="19">
        <v>35</v>
      </c>
      <c r="E16" s="19">
        <v>52</v>
      </c>
      <c r="F16" s="19">
        <v>36</v>
      </c>
      <c r="G16" s="19">
        <v>35</v>
      </c>
      <c r="H16" s="19">
        <v>52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28</v>
      </c>
      <c r="V16" s="19">
        <v>27</v>
      </c>
      <c r="W16" s="19">
        <v>6</v>
      </c>
      <c r="X16" s="19">
        <v>28</v>
      </c>
      <c r="Y16" s="19">
        <v>27</v>
      </c>
      <c r="Z16" s="19">
        <v>6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204</v>
      </c>
      <c r="C17" s="19">
        <v>159</v>
      </c>
      <c r="D17" s="19">
        <v>157</v>
      </c>
      <c r="E17" s="19">
        <v>28</v>
      </c>
      <c r="F17" s="19">
        <v>159</v>
      </c>
      <c r="G17" s="19">
        <v>156</v>
      </c>
      <c r="H17" s="19">
        <v>27</v>
      </c>
      <c r="I17" s="19">
        <v>0</v>
      </c>
      <c r="J17" s="19">
        <v>1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2</v>
      </c>
      <c r="V17" s="19">
        <v>7</v>
      </c>
      <c r="W17" s="19">
        <v>8</v>
      </c>
      <c r="X17" s="19">
        <v>2</v>
      </c>
      <c r="Y17" s="19">
        <v>7</v>
      </c>
      <c r="Z17" s="19">
        <v>8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205</v>
      </c>
      <c r="C18" s="19">
        <v>53</v>
      </c>
      <c r="D18" s="19">
        <v>56</v>
      </c>
      <c r="E18" s="19">
        <v>6</v>
      </c>
      <c r="F18" s="19">
        <v>53</v>
      </c>
      <c r="G18" s="19">
        <v>56</v>
      </c>
      <c r="H18" s="19">
        <v>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13</v>
      </c>
      <c r="V18" s="19">
        <v>12</v>
      </c>
      <c r="W18" s="19">
        <v>2</v>
      </c>
      <c r="X18" s="19">
        <v>13</v>
      </c>
      <c r="Y18" s="19">
        <v>12</v>
      </c>
      <c r="Z18" s="19">
        <v>2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206</v>
      </c>
      <c r="C19" s="19">
        <v>3</v>
      </c>
      <c r="D19" s="19">
        <v>3</v>
      </c>
      <c r="E19" s="19">
        <v>0</v>
      </c>
      <c r="F19" s="19">
        <v>3</v>
      </c>
      <c r="G19" s="19">
        <v>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207</v>
      </c>
      <c r="C20" s="19">
        <v>1</v>
      </c>
      <c r="D20" s="19">
        <v>3</v>
      </c>
      <c r="E20" s="19">
        <v>1</v>
      </c>
      <c r="F20" s="19">
        <v>1</v>
      </c>
      <c r="G20" s="19">
        <v>3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208</v>
      </c>
      <c r="C21" s="19">
        <v>190</v>
      </c>
      <c r="D21" s="19">
        <v>170</v>
      </c>
      <c r="E21" s="19">
        <v>55</v>
      </c>
      <c r="F21" s="19">
        <v>190</v>
      </c>
      <c r="G21" s="19">
        <v>170</v>
      </c>
      <c r="H21" s="19">
        <v>55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15</v>
      </c>
      <c r="V21" s="19">
        <v>16</v>
      </c>
      <c r="W21" s="19">
        <v>0</v>
      </c>
      <c r="X21" s="19">
        <v>15</v>
      </c>
      <c r="Y21" s="19">
        <v>16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209</v>
      </c>
      <c r="C22" s="19">
        <v>109</v>
      </c>
      <c r="D22" s="19">
        <v>104</v>
      </c>
      <c r="E22" s="19">
        <v>25</v>
      </c>
      <c r="F22" s="19">
        <v>107</v>
      </c>
      <c r="G22" s="19">
        <v>102</v>
      </c>
      <c r="H22" s="19">
        <v>25</v>
      </c>
      <c r="I22" s="19">
        <v>2</v>
      </c>
      <c r="J22" s="19">
        <v>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20</v>
      </c>
      <c r="V22" s="19">
        <v>20</v>
      </c>
      <c r="W22" s="19">
        <v>2</v>
      </c>
      <c r="X22" s="19">
        <v>20</v>
      </c>
      <c r="Y22" s="19">
        <v>20</v>
      </c>
      <c r="Z22" s="19">
        <v>2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210</v>
      </c>
      <c r="C23" s="19">
        <v>107</v>
      </c>
      <c r="D23" s="19">
        <v>91</v>
      </c>
      <c r="E23" s="19">
        <v>43</v>
      </c>
      <c r="F23" s="19">
        <v>107</v>
      </c>
      <c r="G23" s="19">
        <v>91</v>
      </c>
      <c r="H23" s="19">
        <v>43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28</v>
      </c>
      <c r="V23" s="19">
        <v>26</v>
      </c>
      <c r="W23" s="19">
        <v>3</v>
      </c>
      <c r="X23" s="19">
        <v>28</v>
      </c>
      <c r="Y23" s="19">
        <v>26</v>
      </c>
      <c r="Z23" s="19">
        <v>3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211</v>
      </c>
      <c r="C24" s="19">
        <v>94</v>
      </c>
      <c r="D24" s="19">
        <v>108</v>
      </c>
      <c r="E24" s="19">
        <v>17</v>
      </c>
      <c r="F24" s="19">
        <v>94</v>
      </c>
      <c r="G24" s="19">
        <v>108</v>
      </c>
      <c r="H24" s="19">
        <v>17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19</v>
      </c>
      <c r="V24" s="19">
        <v>18</v>
      </c>
      <c r="W24" s="19">
        <v>4</v>
      </c>
      <c r="X24" s="19">
        <v>19</v>
      </c>
      <c r="Y24" s="19">
        <v>18</v>
      </c>
      <c r="Z24" s="19">
        <v>4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212</v>
      </c>
      <c r="C25" s="19">
        <v>71</v>
      </c>
      <c r="D25" s="19">
        <v>75</v>
      </c>
      <c r="E25" s="19">
        <v>27</v>
      </c>
      <c r="F25" s="19">
        <v>71</v>
      </c>
      <c r="G25" s="19">
        <v>75</v>
      </c>
      <c r="H25" s="19">
        <v>27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10</v>
      </c>
      <c r="V25" s="19">
        <v>10</v>
      </c>
      <c r="W25" s="19">
        <v>19</v>
      </c>
      <c r="X25" s="19">
        <v>10</v>
      </c>
      <c r="Y25" s="19">
        <v>10</v>
      </c>
      <c r="Z25" s="19">
        <v>19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213</v>
      </c>
      <c r="C26" s="27">
        <v>13</v>
      </c>
      <c r="D26" s="27">
        <v>13</v>
      </c>
      <c r="E26" s="27">
        <v>9</v>
      </c>
      <c r="F26" s="27">
        <v>13</v>
      </c>
      <c r="G26" s="27">
        <v>13</v>
      </c>
      <c r="H26" s="27">
        <v>9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4</v>
      </c>
      <c r="V26" s="27">
        <v>4</v>
      </c>
      <c r="W26" s="27">
        <v>0</v>
      </c>
      <c r="X26" s="27">
        <v>4</v>
      </c>
      <c r="Y26" s="27">
        <v>4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</row>
    <row r="27" spans="2:35" ht="20.100000000000001" customHeight="1" thickBot="1" x14ac:dyDescent="0.25">
      <c r="B27" s="6" t="s">
        <v>214</v>
      </c>
      <c r="C27" s="29">
        <v>8</v>
      </c>
      <c r="D27" s="29">
        <v>2</v>
      </c>
      <c r="E27" s="29">
        <v>7</v>
      </c>
      <c r="F27" s="29">
        <v>8</v>
      </c>
      <c r="G27" s="29">
        <v>2</v>
      </c>
      <c r="H27" s="29">
        <v>7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</row>
    <row r="28" spans="2:35" ht="20.100000000000001" customHeight="1" thickBot="1" x14ac:dyDescent="0.25">
      <c r="B28" s="4" t="s">
        <v>215</v>
      </c>
      <c r="C28" s="29">
        <v>55</v>
      </c>
      <c r="D28" s="29">
        <v>53</v>
      </c>
      <c r="E28" s="29">
        <v>52</v>
      </c>
      <c r="F28" s="29">
        <v>55</v>
      </c>
      <c r="G28" s="29">
        <v>53</v>
      </c>
      <c r="H28" s="29">
        <v>50</v>
      </c>
      <c r="I28" s="29">
        <v>0</v>
      </c>
      <c r="J28" s="29">
        <v>0</v>
      </c>
      <c r="K28" s="29">
        <v>2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1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</row>
    <row r="29" spans="2:35" ht="20.100000000000001" customHeight="1" thickBot="1" x14ac:dyDescent="0.25">
      <c r="B29" s="4" t="s">
        <v>216</v>
      </c>
      <c r="C29" s="28">
        <v>7</v>
      </c>
      <c r="D29" s="28">
        <v>6</v>
      </c>
      <c r="E29" s="28">
        <v>4</v>
      </c>
      <c r="F29" s="28">
        <v>7</v>
      </c>
      <c r="G29" s="28">
        <v>6</v>
      </c>
      <c r="H29" s="28">
        <v>4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2:35" ht="20.100000000000001" customHeight="1" thickBot="1" x14ac:dyDescent="0.25">
      <c r="B30" s="4" t="s">
        <v>217</v>
      </c>
      <c r="C30" s="19">
        <v>1</v>
      </c>
      <c r="D30" s="19">
        <v>0</v>
      </c>
      <c r="E30" s="19">
        <v>2</v>
      </c>
      <c r="F30" s="19">
        <v>1</v>
      </c>
      <c r="G30" s="19">
        <v>0</v>
      </c>
      <c r="H30" s="19">
        <v>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20.100000000000001" customHeight="1" thickBot="1" x14ac:dyDescent="0.25">
      <c r="B31" s="4" t="s">
        <v>218</v>
      </c>
      <c r="C31" s="19">
        <v>5</v>
      </c>
      <c r="D31" s="19">
        <v>7</v>
      </c>
      <c r="E31" s="19">
        <v>1</v>
      </c>
      <c r="F31" s="19">
        <v>5</v>
      </c>
      <c r="G31" s="19">
        <v>7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</v>
      </c>
      <c r="V31" s="19">
        <v>2</v>
      </c>
      <c r="W31" s="19">
        <v>0</v>
      </c>
      <c r="X31" s="19">
        <v>2</v>
      </c>
      <c r="Y31" s="19">
        <v>2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2:35" ht="20.100000000000001" customHeight="1" thickBot="1" x14ac:dyDescent="0.25">
      <c r="B32" s="4" t="s">
        <v>219</v>
      </c>
      <c r="C32" s="19">
        <v>6</v>
      </c>
      <c r="D32" s="19">
        <v>2</v>
      </c>
      <c r="E32" s="19">
        <v>5</v>
      </c>
      <c r="F32" s="19">
        <v>6</v>
      </c>
      <c r="G32" s="19">
        <v>2</v>
      </c>
      <c r="H32" s="19">
        <v>5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2:35" ht="20.100000000000001" customHeight="1" thickBot="1" x14ac:dyDescent="0.25">
      <c r="B33" s="4" t="s">
        <v>220</v>
      </c>
      <c r="C33" s="19">
        <v>18</v>
      </c>
      <c r="D33" s="19">
        <v>18</v>
      </c>
      <c r="E33" s="19">
        <v>8</v>
      </c>
      <c r="F33" s="19">
        <v>18</v>
      </c>
      <c r="G33" s="19">
        <v>18</v>
      </c>
      <c r="H33" s="19">
        <v>8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2:35" ht="20.100000000000001" customHeight="1" thickBot="1" x14ac:dyDescent="0.25">
      <c r="B34" s="4" t="s">
        <v>221</v>
      </c>
      <c r="C34" s="19">
        <v>44</v>
      </c>
      <c r="D34" s="19">
        <v>42</v>
      </c>
      <c r="E34" s="19">
        <v>13</v>
      </c>
      <c r="F34" s="19">
        <v>44</v>
      </c>
      <c r="G34" s="19">
        <v>42</v>
      </c>
      <c r="H34" s="19">
        <v>13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6</v>
      </c>
      <c r="V34" s="19">
        <v>5</v>
      </c>
      <c r="W34" s="19">
        <v>3</v>
      </c>
      <c r="X34" s="19">
        <v>6</v>
      </c>
      <c r="Y34" s="19">
        <v>5</v>
      </c>
      <c r="Z34" s="19">
        <v>3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2:35" ht="20.100000000000001" customHeight="1" thickBot="1" x14ac:dyDescent="0.25">
      <c r="B35" s="4" t="s">
        <v>222</v>
      </c>
      <c r="C35" s="19">
        <v>6</v>
      </c>
      <c r="D35" s="19">
        <v>4</v>
      </c>
      <c r="E35" s="19">
        <v>13</v>
      </c>
      <c r="F35" s="19">
        <v>6</v>
      </c>
      <c r="G35" s="19">
        <v>4</v>
      </c>
      <c r="H35" s="19">
        <v>13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2:35" ht="20.100000000000001" customHeight="1" thickBot="1" x14ac:dyDescent="0.25">
      <c r="B36" s="4" t="s">
        <v>223</v>
      </c>
      <c r="C36" s="19">
        <v>36</v>
      </c>
      <c r="D36" s="19">
        <v>40</v>
      </c>
      <c r="E36" s="19">
        <v>12</v>
      </c>
      <c r="F36" s="19">
        <v>36</v>
      </c>
      <c r="G36" s="19">
        <v>40</v>
      </c>
      <c r="H36" s="19">
        <v>12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5</v>
      </c>
      <c r="V36" s="19">
        <v>5</v>
      </c>
      <c r="W36" s="19">
        <v>0</v>
      </c>
      <c r="X36" s="19">
        <v>5</v>
      </c>
      <c r="Y36" s="19">
        <v>5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2:35" ht="20.100000000000001" customHeight="1" thickBot="1" x14ac:dyDescent="0.25">
      <c r="B37" s="4" t="s">
        <v>224</v>
      </c>
      <c r="C37" s="19">
        <v>58</v>
      </c>
      <c r="D37" s="19">
        <v>39</v>
      </c>
      <c r="E37" s="19">
        <v>46</v>
      </c>
      <c r="F37" s="19">
        <v>58</v>
      </c>
      <c r="G37" s="19">
        <v>39</v>
      </c>
      <c r="H37" s="19">
        <v>46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1</v>
      </c>
      <c r="W37" s="19">
        <v>0</v>
      </c>
      <c r="X37" s="19">
        <v>0</v>
      </c>
      <c r="Y37" s="19">
        <v>1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2:35" ht="20.100000000000001" customHeight="1" thickBot="1" x14ac:dyDescent="0.25">
      <c r="B38" s="4" t="s">
        <v>225</v>
      </c>
      <c r="C38" s="19">
        <v>24</v>
      </c>
      <c r="D38" s="19">
        <v>18</v>
      </c>
      <c r="E38" s="19">
        <v>64</v>
      </c>
      <c r="F38" s="19">
        <v>24</v>
      </c>
      <c r="G38" s="19">
        <v>18</v>
      </c>
      <c r="H38" s="19">
        <v>64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10</v>
      </c>
      <c r="V38" s="19">
        <v>5</v>
      </c>
      <c r="W38" s="19">
        <v>34</v>
      </c>
      <c r="X38" s="19">
        <v>10</v>
      </c>
      <c r="Y38" s="19">
        <v>5</v>
      </c>
      <c r="Z38" s="19">
        <v>34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</row>
    <row r="39" spans="2:35" ht="20.100000000000001" customHeight="1" thickBot="1" x14ac:dyDescent="0.25">
      <c r="B39" s="4" t="s">
        <v>226</v>
      </c>
      <c r="C39" s="19">
        <v>13</v>
      </c>
      <c r="D39" s="19">
        <v>10</v>
      </c>
      <c r="E39" s="19">
        <v>4</v>
      </c>
      <c r="F39" s="19">
        <v>13</v>
      </c>
      <c r="G39" s="19">
        <v>10</v>
      </c>
      <c r="H39" s="19">
        <v>4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6</v>
      </c>
      <c r="V39" s="19">
        <v>7</v>
      </c>
      <c r="W39" s="19">
        <v>2</v>
      </c>
      <c r="X39" s="19">
        <v>6</v>
      </c>
      <c r="Y39" s="19">
        <v>7</v>
      </c>
      <c r="Z39" s="19">
        <v>2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2:35" ht="20.100000000000001" customHeight="1" thickBot="1" x14ac:dyDescent="0.25">
      <c r="B40" s="4" t="s">
        <v>227</v>
      </c>
      <c r="C40" s="19">
        <v>36</v>
      </c>
      <c r="D40" s="19">
        <v>29</v>
      </c>
      <c r="E40" s="19">
        <v>19</v>
      </c>
      <c r="F40" s="19">
        <v>36</v>
      </c>
      <c r="G40" s="19">
        <v>29</v>
      </c>
      <c r="H40" s="19">
        <v>19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7</v>
      </c>
      <c r="V40" s="19">
        <v>7</v>
      </c>
      <c r="W40" s="19">
        <v>11</v>
      </c>
      <c r="X40" s="19">
        <v>7</v>
      </c>
      <c r="Y40" s="19">
        <v>7</v>
      </c>
      <c r="Z40" s="19">
        <v>11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2:35" ht="20.100000000000001" customHeight="1" thickBot="1" x14ac:dyDescent="0.25">
      <c r="B41" s="4" t="s">
        <v>228</v>
      </c>
      <c r="C41" s="19">
        <v>389</v>
      </c>
      <c r="D41" s="19">
        <v>437</v>
      </c>
      <c r="E41" s="19">
        <v>71</v>
      </c>
      <c r="F41" s="19">
        <v>389</v>
      </c>
      <c r="G41" s="19">
        <v>437</v>
      </c>
      <c r="H41" s="19">
        <v>67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4</v>
      </c>
      <c r="R41" s="19">
        <v>0</v>
      </c>
      <c r="S41" s="19">
        <v>0</v>
      </c>
      <c r="T41" s="19">
        <v>0</v>
      </c>
      <c r="U41" s="19">
        <v>55</v>
      </c>
      <c r="V41" s="19">
        <v>52</v>
      </c>
      <c r="W41" s="19">
        <v>33</v>
      </c>
      <c r="X41" s="19">
        <v>55</v>
      </c>
      <c r="Y41" s="19">
        <v>52</v>
      </c>
      <c r="Z41" s="19">
        <v>33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</row>
    <row r="42" spans="2:35" ht="20.100000000000001" customHeight="1" thickBot="1" x14ac:dyDescent="0.25">
      <c r="B42" s="4" t="s">
        <v>229</v>
      </c>
      <c r="C42" s="19">
        <v>80</v>
      </c>
      <c r="D42" s="19">
        <v>83</v>
      </c>
      <c r="E42" s="19">
        <v>87</v>
      </c>
      <c r="F42" s="19">
        <v>80</v>
      </c>
      <c r="G42" s="19">
        <v>83</v>
      </c>
      <c r="H42" s="19">
        <v>87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6</v>
      </c>
      <c r="V42" s="19">
        <v>3</v>
      </c>
      <c r="W42" s="19">
        <v>17</v>
      </c>
      <c r="X42" s="19">
        <v>6</v>
      </c>
      <c r="Y42" s="19">
        <v>3</v>
      </c>
      <c r="Z42" s="19">
        <v>17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2:35" ht="20.100000000000001" customHeight="1" thickBot="1" x14ac:dyDescent="0.25">
      <c r="B43" s="4" t="s">
        <v>230</v>
      </c>
      <c r="C43" s="19">
        <v>60</v>
      </c>
      <c r="D43" s="19">
        <v>59</v>
      </c>
      <c r="E43" s="19">
        <v>6</v>
      </c>
      <c r="F43" s="19">
        <v>60</v>
      </c>
      <c r="G43" s="19">
        <v>59</v>
      </c>
      <c r="H43" s="19">
        <v>6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4</v>
      </c>
      <c r="V43" s="19">
        <v>4</v>
      </c>
      <c r="W43" s="19">
        <v>0</v>
      </c>
      <c r="X43" s="19">
        <v>4</v>
      </c>
      <c r="Y43" s="19">
        <v>4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2:35" ht="20.100000000000001" customHeight="1" thickBot="1" x14ac:dyDescent="0.25">
      <c r="B44" s="4" t="s">
        <v>231</v>
      </c>
      <c r="C44" s="19">
        <v>77</v>
      </c>
      <c r="D44" s="19">
        <v>68</v>
      </c>
      <c r="E44" s="19">
        <v>22</v>
      </c>
      <c r="F44" s="19">
        <v>77</v>
      </c>
      <c r="G44" s="19">
        <v>68</v>
      </c>
      <c r="H44" s="19">
        <v>22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64</v>
      </c>
      <c r="V44" s="19">
        <v>24</v>
      </c>
      <c r="W44" s="19">
        <v>57</v>
      </c>
      <c r="X44" s="19">
        <v>64</v>
      </c>
      <c r="Y44" s="19">
        <v>24</v>
      </c>
      <c r="Z44" s="19">
        <v>57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2:35" ht="20.100000000000001" customHeight="1" thickBot="1" x14ac:dyDescent="0.25">
      <c r="B45" s="4" t="s">
        <v>232</v>
      </c>
      <c r="C45" s="19">
        <v>56</v>
      </c>
      <c r="D45" s="19">
        <v>73</v>
      </c>
      <c r="E45" s="19">
        <v>11</v>
      </c>
      <c r="F45" s="19">
        <v>56</v>
      </c>
      <c r="G45" s="19">
        <v>73</v>
      </c>
      <c r="H45" s="19">
        <v>11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32</v>
      </c>
      <c r="V45" s="19">
        <v>30</v>
      </c>
      <c r="W45" s="19">
        <v>4</v>
      </c>
      <c r="X45" s="19">
        <v>32</v>
      </c>
      <c r="Y45" s="19">
        <v>30</v>
      </c>
      <c r="Z45" s="19">
        <v>4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2:35" ht="20.100000000000001" customHeight="1" thickBot="1" x14ac:dyDescent="0.25">
      <c r="B46" s="4" t="s">
        <v>233</v>
      </c>
      <c r="C46" s="19">
        <v>41</v>
      </c>
      <c r="D46" s="19">
        <v>34</v>
      </c>
      <c r="E46" s="19">
        <v>13</v>
      </c>
      <c r="F46" s="19">
        <v>41</v>
      </c>
      <c r="G46" s="19">
        <v>34</v>
      </c>
      <c r="H46" s="19">
        <v>13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13</v>
      </c>
      <c r="V46" s="19">
        <v>12</v>
      </c>
      <c r="W46" s="19">
        <v>4</v>
      </c>
      <c r="X46" s="19">
        <v>13</v>
      </c>
      <c r="Y46" s="19">
        <v>12</v>
      </c>
      <c r="Z46" s="19">
        <v>4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</row>
    <row r="47" spans="2:35" ht="20.100000000000001" customHeight="1" thickBot="1" x14ac:dyDescent="0.25">
      <c r="B47" s="4" t="s">
        <v>234</v>
      </c>
      <c r="C47" s="19">
        <v>130</v>
      </c>
      <c r="D47" s="19">
        <v>138</v>
      </c>
      <c r="E47" s="19">
        <v>21</v>
      </c>
      <c r="F47" s="19">
        <v>130</v>
      </c>
      <c r="G47" s="19">
        <v>138</v>
      </c>
      <c r="H47" s="19">
        <v>21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14</v>
      </c>
      <c r="V47" s="19">
        <v>15</v>
      </c>
      <c r="W47" s="19">
        <v>1</v>
      </c>
      <c r="X47" s="19">
        <v>14</v>
      </c>
      <c r="Y47" s="19">
        <v>15</v>
      </c>
      <c r="Z47" s="19">
        <v>1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2:35" ht="20.100000000000001" customHeight="1" thickBot="1" x14ac:dyDescent="0.25">
      <c r="B48" s="4" t="s">
        <v>235</v>
      </c>
      <c r="C48" s="19">
        <v>23</v>
      </c>
      <c r="D48" s="19">
        <v>21</v>
      </c>
      <c r="E48" s="19">
        <v>7</v>
      </c>
      <c r="F48" s="19">
        <v>23</v>
      </c>
      <c r="G48" s="19">
        <v>21</v>
      </c>
      <c r="H48" s="19">
        <v>7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5</v>
      </c>
      <c r="V48" s="19">
        <v>6</v>
      </c>
      <c r="W48" s="19">
        <v>0</v>
      </c>
      <c r="X48" s="19">
        <v>5</v>
      </c>
      <c r="Y48" s="19">
        <v>6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2:35" ht="20.100000000000001" customHeight="1" thickBot="1" x14ac:dyDescent="0.25">
      <c r="B49" s="4" t="s">
        <v>236</v>
      </c>
      <c r="C49" s="19">
        <v>17</v>
      </c>
      <c r="D49" s="19">
        <v>17</v>
      </c>
      <c r="E49" s="19">
        <v>0</v>
      </c>
      <c r="F49" s="19">
        <v>17</v>
      </c>
      <c r="G49" s="19">
        <v>17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2:35" ht="20.100000000000001" customHeight="1" thickBot="1" x14ac:dyDescent="0.25">
      <c r="B50" s="4" t="s">
        <v>237</v>
      </c>
      <c r="C50" s="19">
        <v>68</v>
      </c>
      <c r="D50" s="19">
        <v>71</v>
      </c>
      <c r="E50" s="19">
        <v>14</v>
      </c>
      <c r="F50" s="19">
        <v>66</v>
      </c>
      <c r="G50" s="19">
        <v>69</v>
      </c>
      <c r="H50" s="19">
        <v>14</v>
      </c>
      <c r="I50" s="19">
        <v>2</v>
      </c>
      <c r="J50" s="19">
        <v>2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32</v>
      </c>
      <c r="V50" s="19">
        <v>33</v>
      </c>
      <c r="W50" s="19">
        <v>7</v>
      </c>
      <c r="X50" s="19">
        <v>32</v>
      </c>
      <c r="Y50" s="19">
        <v>33</v>
      </c>
      <c r="Z50" s="19">
        <v>7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2:35" ht="20.100000000000001" customHeight="1" thickBot="1" x14ac:dyDescent="0.25">
      <c r="B51" s="4" t="s">
        <v>238</v>
      </c>
      <c r="C51" s="19">
        <v>21</v>
      </c>
      <c r="D51" s="19">
        <v>20</v>
      </c>
      <c r="E51" s="19">
        <v>3</v>
      </c>
      <c r="F51" s="19">
        <v>21</v>
      </c>
      <c r="G51" s="19">
        <v>20</v>
      </c>
      <c r="H51" s="19">
        <v>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</row>
    <row r="52" spans="2:35" ht="20.100000000000001" customHeight="1" thickBot="1" x14ac:dyDescent="0.25">
      <c r="B52" s="4" t="s">
        <v>239</v>
      </c>
      <c r="C52" s="19">
        <v>7</v>
      </c>
      <c r="D52" s="19">
        <v>6</v>
      </c>
      <c r="E52" s="19">
        <v>3</v>
      </c>
      <c r="F52" s="19">
        <v>7</v>
      </c>
      <c r="G52" s="19">
        <v>6</v>
      </c>
      <c r="H52" s="19">
        <v>3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</row>
    <row r="53" spans="2:35" ht="20.100000000000001" customHeight="1" thickBot="1" x14ac:dyDescent="0.25">
      <c r="B53" s="4" t="s">
        <v>240</v>
      </c>
      <c r="C53" s="19">
        <v>33</v>
      </c>
      <c r="D53" s="19">
        <v>31</v>
      </c>
      <c r="E53" s="19">
        <v>4</v>
      </c>
      <c r="F53" s="19">
        <v>32</v>
      </c>
      <c r="G53" s="19">
        <v>31</v>
      </c>
      <c r="H53" s="19">
        <v>3</v>
      </c>
      <c r="I53" s="19">
        <v>1</v>
      </c>
      <c r="J53" s="19">
        <v>0</v>
      </c>
      <c r="K53" s="19">
        <v>1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3</v>
      </c>
      <c r="V53" s="19">
        <v>5</v>
      </c>
      <c r="W53" s="19">
        <v>0</v>
      </c>
      <c r="X53" s="19">
        <v>3</v>
      </c>
      <c r="Y53" s="19">
        <v>5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</row>
    <row r="54" spans="2:35" ht="20.100000000000001" customHeight="1" thickBot="1" x14ac:dyDescent="0.25">
      <c r="B54" s="4" t="s">
        <v>241</v>
      </c>
      <c r="C54" s="19">
        <v>306</v>
      </c>
      <c r="D54" s="19">
        <v>288</v>
      </c>
      <c r="E54" s="19">
        <v>135</v>
      </c>
      <c r="F54" s="19">
        <v>295</v>
      </c>
      <c r="G54" s="19">
        <v>277</v>
      </c>
      <c r="H54" s="19">
        <v>133</v>
      </c>
      <c r="I54" s="19">
        <v>10</v>
      </c>
      <c r="J54" s="19">
        <v>10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1</v>
      </c>
      <c r="S54" s="19">
        <v>1</v>
      </c>
      <c r="T54" s="19">
        <v>2</v>
      </c>
      <c r="U54" s="19">
        <v>52</v>
      </c>
      <c r="V54" s="19">
        <v>49</v>
      </c>
      <c r="W54" s="19">
        <v>10</v>
      </c>
      <c r="X54" s="19">
        <v>52</v>
      </c>
      <c r="Y54" s="19">
        <v>49</v>
      </c>
      <c r="Z54" s="19">
        <v>10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2:35" ht="20.100000000000001" customHeight="1" thickBot="1" x14ac:dyDescent="0.25">
      <c r="B55" s="4" t="s">
        <v>242</v>
      </c>
      <c r="C55" s="19">
        <v>57</v>
      </c>
      <c r="D55" s="19">
        <v>57</v>
      </c>
      <c r="E55" s="19">
        <v>101</v>
      </c>
      <c r="F55" s="19">
        <v>56</v>
      </c>
      <c r="G55" s="19">
        <v>56</v>
      </c>
      <c r="H55" s="19">
        <v>101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1</v>
      </c>
      <c r="Q55" s="19">
        <v>0</v>
      </c>
      <c r="R55" s="19">
        <v>0</v>
      </c>
      <c r="S55" s="19">
        <v>0</v>
      </c>
      <c r="T55" s="19">
        <v>0</v>
      </c>
      <c r="U55" s="19">
        <v>4</v>
      </c>
      <c r="V55" s="19">
        <v>2</v>
      </c>
      <c r="W55" s="19">
        <v>6</v>
      </c>
      <c r="X55" s="19">
        <v>4</v>
      </c>
      <c r="Y55" s="19">
        <v>2</v>
      </c>
      <c r="Z55" s="19">
        <v>5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1</v>
      </c>
    </row>
    <row r="56" spans="2:35" ht="20.100000000000001" customHeight="1" thickBot="1" x14ac:dyDescent="0.25">
      <c r="B56" s="4" t="s">
        <v>243</v>
      </c>
      <c r="C56" s="19">
        <v>107</v>
      </c>
      <c r="D56" s="19">
        <v>106</v>
      </c>
      <c r="E56" s="19">
        <v>12</v>
      </c>
      <c r="F56" s="19">
        <v>107</v>
      </c>
      <c r="G56" s="19">
        <v>106</v>
      </c>
      <c r="H56" s="19">
        <v>12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5</v>
      </c>
      <c r="V56" s="19">
        <v>5</v>
      </c>
      <c r="W56" s="19">
        <v>1</v>
      </c>
      <c r="X56" s="19">
        <v>5</v>
      </c>
      <c r="Y56" s="19">
        <v>5</v>
      </c>
      <c r="Z56" s="19">
        <v>1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</row>
    <row r="57" spans="2:35" ht="20.100000000000001" customHeight="1" thickBot="1" x14ac:dyDescent="0.25">
      <c r="B57" s="4" t="s">
        <v>244</v>
      </c>
      <c r="C57" s="19">
        <v>9</v>
      </c>
      <c r="D57" s="19">
        <v>10</v>
      </c>
      <c r="E57" s="19">
        <v>0</v>
      </c>
      <c r="F57" s="19">
        <v>9</v>
      </c>
      <c r="G57" s="19">
        <v>10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2:35" ht="20.100000000000001" customHeight="1" thickBot="1" x14ac:dyDescent="0.25">
      <c r="B58" s="4" t="s">
        <v>270</v>
      </c>
      <c r="C58" s="19">
        <v>23</v>
      </c>
      <c r="D58" s="19">
        <v>25</v>
      </c>
      <c r="E58" s="19">
        <v>0</v>
      </c>
      <c r="F58" s="19">
        <v>23</v>
      </c>
      <c r="G58" s="19">
        <v>25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7</v>
      </c>
      <c r="V58" s="19">
        <v>7</v>
      </c>
      <c r="W58" s="19">
        <v>0</v>
      </c>
      <c r="X58" s="19">
        <v>7</v>
      </c>
      <c r="Y58" s="19">
        <v>7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2:35" ht="20.100000000000001" customHeight="1" thickBot="1" x14ac:dyDescent="0.25">
      <c r="B59" s="4" t="s">
        <v>246</v>
      </c>
      <c r="C59" s="19">
        <v>81</v>
      </c>
      <c r="D59" s="19">
        <v>81</v>
      </c>
      <c r="E59" s="19">
        <v>6</v>
      </c>
      <c r="F59" s="19">
        <v>81</v>
      </c>
      <c r="G59" s="19">
        <v>81</v>
      </c>
      <c r="H59" s="19">
        <v>6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3</v>
      </c>
      <c r="V59" s="19">
        <v>3</v>
      </c>
      <c r="W59" s="19">
        <v>0</v>
      </c>
      <c r="X59" s="19">
        <v>3</v>
      </c>
      <c r="Y59" s="19">
        <v>3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2:35" ht="20.100000000000001" customHeight="1" thickBot="1" x14ac:dyDescent="0.25">
      <c r="B60" s="4" t="s">
        <v>247</v>
      </c>
      <c r="C60" s="19">
        <v>33</v>
      </c>
      <c r="D60" s="19">
        <v>31</v>
      </c>
      <c r="E60" s="19">
        <v>23</v>
      </c>
      <c r="F60" s="19">
        <v>33</v>
      </c>
      <c r="G60" s="19">
        <v>31</v>
      </c>
      <c r="H60" s="19">
        <v>23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2</v>
      </c>
      <c r="V60" s="19">
        <v>2</v>
      </c>
      <c r="W60" s="19">
        <v>0</v>
      </c>
      <c r="X60" s="19">
        <v>2</v>
      </c>
      <c r="Y60" s="19">
        <v>2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2:35" ht="20.100000000000001" customHeight="1" thickBot="1" x14ac:dyDescent="0.25">
      <c r="B61" s="7" t="s">
        <v>22</v>
      </c>
      <c r="C61" s="9">
        <f>SUM(C11:C60)</f>
        <v>2969</v>
      </c>
      <c r="D61" s="9">
        <f t="shared" ref="D61:AI61" si="0">SUM(D11:D60)</f>
        <v>2949</v>
      </c>
      <c r="E61" s="9">
        <f t="shared" si="0"/>
        <v>1094</v>
      </c>
      <c r="F61" s="9">
        <f t="shared" si="0"/>
        <v>2951</v>
      </c>
      <c r="G61" s="9">
        <f t="shared" si="0"/>
        <v>2931</v>
      </c>
      <c r="H61" s="9">
        <f t="shared" si="0"/>
        <v>1081</v>
      </c>
      <c r="I61" s="9">
        <f t="shared" si="0"/>
        <v>16</v>
      </c>
      <c r="J61" s="9">
        <f t="shared" si="0"/>
        <v>16</v>
      </c>
      <c r="K61" s="9">
        <f t="shared" si="0"/>
        <v>7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1</v>
      </c>
      <c r="P61" s="9">
        <f t="shared" si="0"/>
        <v>1</v>
      </c>
      <c r="Q61" s="9">
        <f t="shared" si="0"/>
        <v>4</v>
      </c>
      <c r="R61" s="9">
        <f t="shared" si="0"/>
        <v>1</v>
      </c>
      <c r="S61" s="9">
        <f t="shared" si="0"/>
        <v>1</v>
      </c>
      <c r="T61" s="9">
        <f t="shared" si="0"/>
        <v>2</v>
      </c>
      <c r="U61" s="9">
        <f t="shared" si="0"/>
        <v>502</v>
      </c>
      <c r="V61" s="9">
        <f t="shared" si="0"/>
        <v>453</v>
      </c>
      <c r="W61" s="9">
        <f t="shared" si="0"/>
        <v>241</v>
      </c>
      <c r="X61" s="9">
        <f t="shared" si="0"/>
        <v>502</v>
      </c>
      <c r="Y61" s="9">
        <f t="shared" si="0"/>
        <v>453</v>
      </c>
      <c r="Z61" s="9">
        <f t="shared" si="0"/>
        <v>240</v>
      </c>
      <c r="AA61" s="9">
        <f t="shared" si="0"/>
        <v>0</v>
      </c>
      <c r="AB61" s="9">
        <f t="shared" si="0"/>
        <v>0</v>
      </c>
      <c r="AC61" s="9">
        <f t="shared" si="0"/>
        <v>0</v>
      </c>
      <c r="AD61" s="9">
        <f t="shared" si="0"/>
        <v>0</v>
      </c>
      <c r="AE61" s="9">
        <f t="shared" si="0"/>
        <v>0</v>
      </c>
      <c r="AF61" s="9">
        <f t="shared" si="0"/>
        <v>0</v>
      </c>
      <c r="AG61" s="9">
        <f t="shared" si="0"/>
        <v>0</v>
      </c>
      <c r="AH61" s="9">
        <f t="shared" si="0"/>
        <v>0</v>
      </c>
      <c r="AI61" s="9">
        <f t="shared" si="0"/>
        <v>1</v>
      </c>
    </row>
    <row r="62" spans="2:35" x14ac:dyDescent="0.2">
      <c r="C62" s="49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257</v>
      </c>
      <c r="D9" s="69"/>
      <c r="E9" s="69"/>
      <c r="F9" s="77"/>
      <c r="G9" s="76" t="s">
        <v>258</v>
      </c>
      <c r="H9" s="69"/>
      <c r="I9" s="69"/>
      <c r="J9" s="83"/>
      <c r="K9" s="76" t="s">
        <v>259</v>
      </c>
      <c r="L9" s="69"/>
      <c r="M9" s="69"/>
      <c r="N9" s="83"/>
      <c r="O9" s="76" t="s">
        <v>260</v>
      </c>
      <c r="P9" s="69"/>
      <c r="Q9" s="69"/>
      <c r="R9" s="83"/>
      <c r="S9" s="76" t="s">
        <v>261</v>
      </c>
      <c r="T9" s="69"/>
      <c r="U9" s="69"/>
      <c r="V9" s="69"/>
      <c r="W9" s="69"/>
    </row>
    <row r="10" spans="2:23" ht="28.5" customHeight="1" thickBot="1" x14ac:dyDescent="0.25">
      <c r="B10" s="10"/>
      <c r="C10" s="79" t="s">
        <v>271</v>
      </c>
      <c r="D10" s="81" t="s">
        <v>100</v>
      </c>
      <c r="E10" s="81"/>
      <c r="F10" s="79" t="s">
        <v>103</v>
      </c>
      <c r="G10" s="79" t="s">
        <v>271</v>
      </c>
      <c r="H10" s="81" t="s">
        <v>100</v>
      </c>
      <c r="I10" s="81"/>
      <c r="J10" s="79" t="s">
        <v>103</v>
      </c>
      <c r="K10" s="79" t="s">
        <v>271</v>
      </c>
      <c r="L10" s="81" t="s">
        <v>100</v>
      </c>
      <c r="M10" s="81"/>
      <c r="N10" s="79" t="s">
        <v>103</v>
      </c>
      <c r="O10" s="79" t="s">
        <v>271</v>
      </c>
      <c r="P10" s="81" t="s">
        <v>100</v>
      </c>
      <c r="Q10" s="81"/>
      <c r="R10" s="79" t="s">
        <v>103</v>
      </c>
      <c r="S10" s="79" t="s">
        <v>271</v>
      </c>
      <c r="T10" s="81" t="s">
        <v>101</v>
      </c>
      <c r="U10" s="81"/>
      <c r="V10" s="82" t="s">
        <v>102</v>
      </c>
      <c r="W10" s="79" t="s">
        <v>103</v>
      </c>
    </row>
    <row r="11" spans="2:23" ht="28.5" customHeight="1" thickBot="1" x14ac:dyDescent="0.25">
      <c r="B11" s="10"/>
      <c r="C11" s="80"/>
      <c r="D11" s="44" t="s">
        <v>104</v>
      </c>
      <c r="E11" s="44" t="s">
        <v>105</v>
      </c>
      <c r="F11" s="80"/>
      <c r="G11" s="80"/>
      <c r="H11" s="44" t="s">
        <v>104</v>
      </c>
      <c r="I11" s="44" t="s">
        <v>105</v>
      </c>
      <c r="J11" s="80"/>
      <c r="K11" s="80"/>
      <c r="L11" s="44" t="s">
        <v>104</v>
      </c>
      <c r="M11" s="44" t="s">
        <v>105</v>
      </c>
      <c r="N11" s="80"/>
      <c r="O11" s="80"/>
      <c r="P11" s="44" t="s">
        <v>104</v>
      </c>
      <c r="Q11" s="44" t="s">
        <v>105</v>
      </c>
      <c r="R11" s="80"/>
      <c r="S11" s="80"/>
      <c r="T11" s="44" t="s">
        <v>106</v>
      </c>
      <c r="U11" s="44" t="s">
        <v>107</v>
      </c>
      <c r="V11" s="72"/>
      <c r="W11" s="80"/>
    </row>
    <row r="12" spans="2:23" ht="20.100000000000001" customHeight="1" thickBot="1" x14ac:dyDescent="0.25">
      <c r="B12" s="3" t="s">
        <v>198</v>
      </c>
      <c r="C12" s="18">
        <v>18</v>
      </c>
      <c r="D12" s="18">
        <v>0</v>
      </c>
      <c r="E12" s="18">
        <v>0</v>
      </c>
      <c r="F12" s="18">
        <v>18</v>
      </c>
      <c r="G12" s="18">
        <v>9</v>
      </c>
      <c r="H12" s="18">
        <v>0</v>
      </c>
      <c r="I12" s="18">
        <v>0</v>
      </c>
      <c r="J12" s="18">
        <v>9</v>
      </c>
      <c r="K12" s="18">
        <v>9</v>
      </c>
      <c r="L12" s="18">
        <v>0</v>
      </c>
      <c r="M12" s="18">
        <v>0</v>
      </c>
      <c r="N12" s="18">
        <v>9</v>
      </c>
      <c r="O12" s="18">
        <v>0</v>
      </c>
      <c r="P12" s="18">
        <v>0</v>
      </c>
      <c r="Q12" s="18">
        <v>0</v>
      </c>
      <c r="R12" s="18">
        <v>0</v>
      </c>
      <c r="S12" s="18">
        <v>114</v>
      </c>
      <c r="T12" s="18">
        <v>15</v>
      </c>
      <c r="U12" s="18">
        <v>13</v>
      </c>
      <c r="V12" s="18">
        <v>13</v>
      </c>
      <c r="W12" s="18">
        <v>155</v>
      </c>
    </row>
    <row r="13" spans="2:23" ht="20.100000000000001" customHeight="1" thickBot="1" x14ac:dyDescent="0.25">
      <c r="B13" s="4" t="s">
        <v>199</v>
      </c>
      <c r="C13" s="19">
        <v>70</v>
      </c>
      <c r="D13" s="19">
        <v>6</v>
      </c>
      <c r="E13" s="19">
        <v>5</v>
      </c>
      <c r="F13" s="19">
        <v>81</v>
      </c>
      <c r="G13" s="19">
        <v>24</v>
      </c>
      <c r="H13" s="19">
        <v>1</v>
      </c>
      <c r="I13" s="19">
        <v>2</v>
      </c>
      <c r="J13" s="19">
        <v>27</v>
      </c>
      <c r="K13" s="19">
        <v>46</v>
      </c>
      <c r="L13" s="19">
        <v>5</v>
      </c>
      <c r="M13" s="19">
        <v>3</v>
      </c>
      <c r="N13" s="19">
        <v>54</v>
      </c>
      <c r="O13" s="19">
        <v>0</v>
      </c>
      <c r="P13" s="19">
        <v>0</v>
      </c>
      <c r="Q13" s="19">
        <v>0</v>
      </c>
      <c r="R13" s="19">
        <v>0</v>
      </c>
      <c r="S13" s="19">
        <v>200</v>
      </c>
      <c r="T13" s="19">
        <v>23</v>
      </c>
      <c r="U13" s="19">
        <v>23</v>
      </c>
      <c r="V13" s="19">
        <v>48</v>
      </c>
      <c r="W13" s="19">
        <v>294</v>
      </c>
    </row>
    <row r="14" spans="2:23" ht="20.100000000000001" customHeight="1" thickBot="1" x14ac:dyDescent="0.25">
      <c r="B14" s="4" t="s">
        <v>200</v>
      </c>
      <c r="C14" s="19">
        <v>37</v>
      </c>
      <c r="D14" s="19">
        <v>0</v>
      </c>
      <c r="E14" s="19">
        <v>2</v>
      </c>
      <c r="F14" s="19">
        <v>39</v>
      </c>
      <c r="G14" s="19">
        <v>12</v>
      </c>
      <c r="H14" s="19">
        <v>0</v>
      </c>
      <c r="I14" s="19">
        <v>1</v>
      </c>
      <c r="J14" s="19">
        <v>13</v>
      </c>
      <c r="K14" s="19">
        <v>25</v>
      </c>
      <c r="L14" s="19">
        <v>0</v>
      </c>
      <c r="M14" s="19">
        <v>1</v>
      </c>
      <c r="N14" s="19">
        <v>26</v>
      </c>
      <c r="O14" s="19">
        <v>0</v>
      </c>
      <c r="P14" s="19">
        <v>0</v>
      </c>
      <c r="Q14" s="19">
        <v>0</v>
      </c>
      <c r="R14" s="19">
        <v>0</v>
      </c>
      <c r="S14" s="19">
        <v>62</v>
      </c>
      <c r="T14" s="19">
        <v>4</v>
      </c>
      <c r="U14" s="19">
        <v>3</v>
      </c>
      <c r="V14" s="19">
        <v>0</v>
      </c>
      <c r="W14" s="19">
        <v>69</v>
      </c>
    </row>
    <row r="15" spans="2:23" ht="20.100000000000001" customHeight="1" thickBot="1" x14ac:dyDescent="0.25">
      <c r="B15" s="4" t="s">
        <v>201</v>
      </c>
      <c r="C15" s="19">
        <v>109</v>
      </c>
      <c r="D15" s="19">
        <v>5</v>
      </c>
      <c r="E15" s="19">
        <v>2</v>
      </c>
      <c r="F15" s="19">
        <v>116</v>
      </c>
      <c r="G15" s="19">
        <v>76</v>
      </c>
      <c r="H15" s="19">
        <v>0</v>
      </c>
      <c r="I15" s="19">
        <v>0</v>
      </c>
      <c r="J15" s="19">
        <v>76</v>
      </c>
      <c r="K15" s="19">
        <v>33</v>
      </c>
      <c r="L15" s="19">
        <v>5</v>
      </c>
      <c r="M15" s="19">
        <v>2</v>
      </c>
      <c r="N15" s="19">
        <v>40</v>
      </c>
      <c r="O15" s="19">
        <v>0</v>
      </c>
      <c r="P15" s="19">
        <v>0</v>
      </c>
      <c r="Q15" s="19">
        <v>0</v>
      </c>
      <c r="R15" s="19">
        <v>0</v>
      </c>
      <c r="S15" s="19">
        <v>63</v>
      </c>
      <c r="T15" s="19">
        <v>16</v>
      </c>
      <c r="U15" s="19">
        <v>13</v>
      </c>
      <c r="V15" s="19">
        <v>34</v>
      </c>
      <c r="W15" s="19">
        <v>126</v>
      </c>
    </row>
    <row r="16" spans="2:23" ht="20.100000000000001" customHeight="1" thickBot="1" x14ac:dyDescent="0.25">
      <c r="B16" s="4" t="s">
        <v>202</v>
      </c>
      <c r="C16" s="19">
        <v>31</v>
      </c>
      <c r="D16" s="19">
        <v>0</v>
      </c>
      <c r="E16" s="19">
        <v>0</v>
      </c>
      <c r="F16" s="19">
        <v>31</v>
      </c>
      <c r="G16" s="19">
        <v>15</v>
      </c>
      <c r="H16" s="19">
        <v>0</v>
      </c>
      <c r="I16" s="19">
        <v>0</v>
      </c>
      <c r="J16" s="19">
        <v>15</v>
      </c>
      <c r="K16" s="19">
        <v>16</v>
      </c>
      <c r="L16" s="19">
        <v>0</v>
      </c>
      <c r="M16" s="19">
        <v>0</v>
      </c>
      <c r="N16" s="19">
        <v>16</v>
      </c>
      <c r="O16" s="19">
        <v>0</v>
      </c>
      <c r="P16" s="19">
        <v>0</v>
      </c>
      <c r="Q16" s="19">
        <v>0</v>
      </c>
      <c r="R16" s="19">
        <v>0</v>
      </c>
      <c r="S16" s="19">
        <v>38</v>
      </c>
      <c r="T16" s="19">
        <v>11</v>
      </c>
      <c r="U16" s="19">
        <v>2</v>
      </c>
      <c r="V16" s="19">
        <v>15</v>
      </c>
      <c r="W16" s="19">
        <v>66</v>
      </c>
    </row>
    <row r="17" spans="2:23" ht="20.100000000000001" customHeight="1" thickBot="1" x14ac:dyDescent="0.25">
      <c r="B17" s="4" t="s">
        <v>203</v>
      </c>
      <c r="C17" s="19">
        <v>15</v>
      </c>
      <c r="D17" s="19">
        <v>0</v>
      </c>
      <c r="E17" s="19">
        <v>0</v>
      </c>
      <c r="F17" s="19">
        <v>15</v>
      </c>
      <c r="G17" s="19">
        <v>5</v>
      </c>
      <c r="H17" s="19">
        <v>0</v>
      </c>
      <c r="I17" s="19">
        <v>0</v>
      </c>
      <c r="J17" s="19">
        <v>5</v>
      </c>
      <c r="K17" s="19">
        <v>10</v>
      </c>
      <c r="L17" s="19">
        <v>0</v>
      </c>
      <c r="M17" s="19">
        <v>0</v>
      </c>
      <c r="N17" s="19">
        <v>10</v>
      </c>
      <c r="O17" s="19">
        <v>0</v>
      </c>
      <c r="P17" s="19">
        <v>0</v>
      </c>
      <c r="Q17" s="19">
        <v>0</v>
      </c>
      <c r="R17" s="19">
        <v>0</v>
      </c>
      <c r="S17" s="19">
        <v>77</v>
      </c>
      <c r="T17" s="19">
        <v>10</v>
      </c>
      <c r="U17" s="19">
        <v>3</v>
      </c>
      <c r="V17" s="19">
        <v>6</v>
      </c>
      <c r="W17" s="19">
        <v>96</v>
      </c>
    </row>
    <row r="18" spans="2:23" ht="20.100000000000001" customHeight="1" thickBot="1" x14ac:dyDescent="0.25">
      <c r="B18" s="4" t="s">
        <v>204</v>
      </c>
      <c r="C18" s="19">
        <v>90</v>
      </c>
      <c r="D18" s="19">
        <v>6</v>
      </c>
      <c r="E18" s="19">
        <v>10</v>
      </c>
      <c r="F18" s="19">
        <v>106</v>
      </c>
      <c r="G18" s="19">
        <v>30</v>
      </c>
      <c r="H18" s="19">
        <v>2</v>
      </c>
      <c r="I18" s="19">
        <v>3</v>
      </c>
      <c r="J18" s="19">
        <v>35</v>
      </c>
      <c r="K18" s="19">
        <v>60</v>
      </c>
      <c r="L18" s="19">
        <v>4</v>
      </c>
      <c r="M18" s="19">
        <v>7</v>
      </c>
      <c r="N18" s="19">
        <v>71</v>
      </c>
      <c r="O18" s="19">
        <v>0</v>
      </c>
      <c r="P18" s="19">
        <v>0</v>
      </c>
      <c r="Q18" s="19">
        <v>0</v>
      </c>
      <c r="R18" s="19">
        <v>0</v>
      </c>
      <c r="S18" s="19">
        <v>155</v>
      </c>
      <c r="T18" s="19">
        <v>31</v>
      </c>
      <c r="U18" s="19">
        <v>24</v>
      </c>
      <c r="V18" s="19">
        <v>9</v>
      </c>
      <c r="W18" s="19">
        <v>219</v>
      </c>
    </row>
    <row r="19" spans="2:23" ht="20.100000000000001" customHeight="1" thickBot="1" x14ac:dyDescent="0.25">
      <c r="B19" s="4" t="s">
        <v>205</v>
      </c>
      <c r="C19" s="19">
        <v>82</v>
      </c>
      <c r="D19" s="19">
        <v>4</v>
      </c>
      <c r="E19" s="19">
        <v>10</v>
      </c>
      <c r="F19" s="19">
        <v>96</v>
      </c>
      <c r="G19" s="19">
        <v>11</v>
      </c>
      <c r="H19" s="19">
        <v>0</v>
      </c>
      <c r="I19" s="19">
        <v>0</v>
      </c>
      <c r="J19" s="19">
        <v>11</v>
      </c>
      <c r="K19" s="19">
        <v>71</v>
      </c>
      <c r="L19" s="19">
        <v>4</v>
      </c>
      <c r="M19" s="19">
        <v>10</v>
      </c>
      <c r="N19" s="19">
        <v>85</v>
      </c>
      <c r="O19" s="19">
        <v>0</v>
      </c>
      <c r="P19" s="19">
        <v>0</v>
      </c>
      <c r="Q19" s="19">
        <v>0</v>
      </c>
      <c r="R19" s="19">
        <v>0</v>
      </c>
      <c r="S19" s="19">
        <v>111</v>
      </c>
      <c r="T19" s="19">
        <v>18</v>
      </c>
      <c r="U19" s="19">
        <v>10</v>
      </c>
      <c r="V19" s="19">
        <v>5</v>
      </c>
      <c r="W19" s="19">
        <v>144</v>
      </c>
    </row>
    <row r="20" spans="2:23" ht="20.100000000000001" customHeight="1" thickBot="1" x14ac:dyDescent="0.25">
      <c r="B20" s="4" t="s">
        <v>206</v>
      </c>
      <c r="C20" s="19">
        <v>1</v>
      </c>
      <c r="D20" s="19">
        <v>0</v>
      </c>
      <c r="E20" s="19">
        <v>0</v>
      </c>
      <c r="F20" s="19">
        <v>1</v>
      </c>
      <c r="G20" s="19">
        <v>0</v>
      </c>
      <c r="H20" s="19">
        <v>0</v>
      </c>
      <c r="I20" s="19">
        <v>0</v>
      </c>
      <c r="J20" s="19">
        <v>0</v>
      </c>
      <c r="K20" s="19">
        <v>1</v>
      </c>
      <c r="L20" s="19">
        <v>0</v>
      </c>
      <c r="M20" s="19">
        <v>0</v>
      </c>
      <c r="N20" s="19">
        <v>1</v>
      </c>
      <c r="O20" s="19">
        <v>0</v>
      </c>
      <c r="P20" s="19">
        <v>0</v>
      </c>
      <c r="Q20" s="19">
        <v>0</v>
      </c>
      <c r="R20" s="19">
        <v>0</v>
      </c>
      <c r="S20" s="19">
        <v>17</v>
      </c>
      <c r="T20" s="19">
        <v>1</v>
      </c>
      <c r="U20" s="19">
        <v>2</v>
      </c>
      <c r="V20" s="19">
        <v>1</v>
      </c>
      <c r="W20" s="19">
        <v>21</v>
      </c>
    </row>
    <row r="21" spans="2:23" ht="20.100000000000001" customHeight="1" thickBot="1" x14ac:dyDescent="0.25">
      <c r="B21" s="4" t="s">
        <v>207</v>
      </c>
      <c r="C21" s="19">
        <v>3</v>
      </c>
      <c r="D21" s="19">
        <v>0</v>
      </c>
      <c r="E21" s="19">
        <v>0</v>
      </c>
      <c r="F21" s="19">
        <v>3</v>
      </c>
      <c r="G21" s="19">
        <v>2</v>
      </c>
      <c r="H21" s="19">
        <v>0</v>
      </c>
      <c r="I21" s="19">
        <v>0</v>
      </c>
      <c r="J21" s="19">
        <v>2</v>
      </c>
      <c r="K21" s="19">
        <v>1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6</v>
      </c>
      <c r="T21" s="19">
        <v>1</v>
      </c>
      <c r="U21" s="19">
        <v>0</v>
      </c>
      <c r="V21" s="19">
        <v>0</v>
      </c>
      <c r="W21" s="19">
        <v>7</v>
      </c>
    </row>
    <row r="22" spans="2:23" ht="20.100000000000001" customHeight="1" thickBot="1" x14ac:dyDescent="0.25">
      <c r="B22" s="4" t="s">
        <v>208</v>
      </c>
      <c r="C22" s="19">
        <v>51</v>
      </c>
      <c r="D22" s="19">
        <v>11</v>
      </c>
      <c r="E22" s="19">
        <v>1</v>
      </c>
      <c r="F22" s="19">
        <v>63</v>
      </c>
      <c r="G22" s="19">
        <v>25</v>
      </c>
      <c r="H22" s="19">
        <v>5</v>
      </c>
      <c r="I22" s="19">
        <v>0</v>
      </c>
      <c r="J22" s="19">
        <v>30</v>
      </c>
      <c r="K22" s="19">
        <v>26</v>
      </c>
      <c r="L22" s="19">
        <v>6</v>
      </c>
      <c r="M22" s="19">
        <v>1</v>
      </c>
      <c r="N22" s="19">
        <v>33</v>
      </c>
      <c r="O22" s="19">
        <v>0</v>
      </c>
      <c r="P22" s="19">
        <v>0</v>
      </c>
      <c r="Q22" s="19">
        <v>0</v>
      </c>
      <c r="R22" s="19">
        <v>0</v>
      </c>
      <c r="S22" s="19">
        <v>56</v>
      </c>
      <c r="T22" s="19">
        <v>13</v>
      </c>
      <c r="U22" s="19">
        <v>6</v>
      </c>
      <c r="V22" s="19">
        <v>6</v>
      </c>
      <c r="W22" s="19">
        <v>81</v>
      </c>
    </row>
    <row r="23" spans="2:23" ht="20.100000000000001" customHeight="1" thickBot="1" x14ac:dyDescent="0.25">
      <c r="B23" s="4" t="s">
        <v>209</v>
      </c>
      <c r="C23" s="19">
        <v>34</v>
      </c>
      <c r="D23" s="19">
        <v>1</v>
      </c>
      <c r="E23" s="19">
        <v>1</v>
      </c>
      <c r="F23" s="19">
        <v>36</v>
      </c>
      <c r="G23" s="19">
        <v>18</v>
      </c>
      <c r="H23" s="19">
        <v>0</v>
      </c>
      <c r="I23" s="19">
        <v>0</v>
      </c>
      <c r="J23" s="19">
        <v>18</v>
      </c>
      <c r="K23" s="19">
        <v>16</v>
      </c>
      <c r="L23" s="19">
        <v>1</v>
      </c>
      <c r="M23" s="19">
        <v>1</v>
      </c>
      <c r="N23" s="19">
        <v>18</v>
      </c>
      <c r="O23" s="19">
        <v>0</v>
      </c>
      <c r="P23" s="19">
        <v>0</v>
      </c>
      <c r="Q23" s="19">
        <v>0</v>
      </c>
      <c r="R23" s="19">
        <v>0</v>
      </c>
      <c r="S23" s="19">
        <v>74</v>
      </c>
      <c r="T23" s="19">
        <v>13</v>
      </c>
      <c r="U23" s="19">
        <v>6</v>
      </c>
      <c r="V23" s="19">
        <v>17</v>
      </c>
      <c r="W23" s="19">
        <v>110</v>
      </c>
    </row>
    <row r="24" spans="2:23" ht="20.100000000000001" customHeight="1" thickBot="1" x14ac:dyDescent="0.25">
      <c r="B24" s="4" t="s">
        <v>210</v>
      </c>
      <c r="C24" s="19">
        <v>43</v>
      </c>
      <c r="D24" s="19">
        <v>4</v>
      </c>
      <c r="E24" s="19">
        <v>14</v>
      </c>
      <c r="F24" s="19">
        <v>61</v>
      </c>
      <c r="G24" s="19">
        <v>18</v>
      </c>
      <c r="H24" s="19">
        <v>0</v>
      </c>
      <c r="I24" s="19">
        <v>0</v>
      </c>
      <c r="J24" s="19">
        <v>18</v>
      </c>
      <c r="K24" s="19">
        <v>25</v>
      </c>
      <c r="L24" s="19">
        <v>4</v>
      </c>
      <c r="M24" s="19">
        <v>14</v>
      </c>
      <c r="N24" s="19">
        <v>43</v>
      </c>
      <c r="O24" s="19">
        <v>0</v>
      </c>
      <c r="P24" s="19">
        <v>0</v>
      </c>
      <c r="Q24" s="19">
        <v>0</v>
      </c>
      <c r="R24" s="19">
        <v>0</v>
      </c>
      <c r="S24" s="19">
        <v>145</v>
      </c>
      <c r="T24" s="19">
        <v>27</v>
      </c>
      <c r="U24" s="19">
        <v>40</v>
      </c>
      <c r="V24" s="19">
        <v>9</v>
      </c>
      <c r="W24" s="19">
        <v>221</v>
      </c>
    </row>
    <row r="25" spans="2:23" ht="20.100000000000001" customHeight="1" thickBot="1" x14ac:dyDescent="0.25">
      <c r="B25" s="4" t="s">
        <v>211</v>
      </c>
      <c r="C25" s="19">
        <v>132</v>
      </c>
      <c r="D25" s="19">
        <v>2</v>
      </c>
      <c r="E25" s="19">
        <v>4</v>
      </c>
      <c r="F25" s="19">
        <v>138</v>
      </c>
      <c r="G25" s="19">
        <v>113</v>
      </c>
      <c r="H25" s="19">
        <v>0</v>
      </c>
      <c r="I25" s="19">
        <v>4</v>
      </c>
      <c r="J25" s="19">
        <v>117</v>
      </c>
      <c r="K25" s="19">
        <v>19</v>
      </c>
      <c r="L25" s="19">
        <v>2</v>
      </c>
      <c r="M25" s="19">
        <v>0</v>
      </c>
      <c r="N25" s="19">
        <v>21</v>
      </c>
      <c r="O25" s="19">
        <v>0</v>
      </c>
      <c r="P25" s="19">
        <v>0</v>
      </c>
      <c r="Q25" s="19">
        <v>0</v>
      </c>
      <c r="R25" s="19">
        <v>0</v>
      </c>
      <c r="S25" s="19">
        <v>111</v>
      </c>
      <c r="T25" s="19">
        <v>25</v>
      </c>
      <c r="U25" s="19">
        <v>8</v>
      </c>
      <c r="V25" s="19">
        <v>7</v>
      </c>
      <c r="W25" s="19">
        <v>151</v>
      </c>
    </row>
    <row r="26" spans="2:23" ht="20.100000000000001" customHeight="1" thickBot="1" x14ac:dyDescent="0.25">
      <c r="B26" s="4" t="s">
        <v>212</v>
      </c>
      <c r="C26" s="19">
        <v>74</v>
      </c>
      <c r="D26" s="19">
        <v>5</v>
      </c>
      <c r="E26" s="19">
        <v>4</v>
      </c>
      <c r="F26" s="19">
        <v>83</v>
      </c>
      <c r="G26" s="19">
        <v>46</v>
      </c>
      <c r="H26" s="19">
        <v>0</v>
      </c>
      <c r="I26" s="19">
        <v>0</v>
      </c>
      <c r="J26" s="19">
        <v>46</v>
      </c>
      <c r="K26" s="19">
        <v>28</v>
      </c>
      <c r="L26" s="19">
        <v>5</v>
      </c>
      <c r="M26" s="19">
        <v>4</v>
      </c>
      <c r="N26" s="19">
        <v>37</v>
      </c>
      <c r="O26" s="19">
        <v>0</v>
      </c>
      <c r="P26" s="19">
        <v>0</v>
      </c>
      <c r="Q26" s="19">
        <v>0</v>
      </c>
      <c r="R26" s="19">
        <v>0</v>
      </c>
      <c r="S26" s="19">
        <v>108</v>
      </c>
      <c r="T26" s="19">
        <v>27</v>
      </c>
      <c r="U26" s="19">
        <v>25</v>
      </c>
      <c r="V26" s="19">
        <v>12</v>
      </c>
      <c r="W26" s="19">
        <v>172</v>
      </c>
    </row>
    <row r="27" spans="2:23" ht="20.100000000000001" customHeight="1" thickBot="1" x14ac:dyDescent="0.25">
      <c r="B27" s="5" t="s">
        <v>213</v>
      </c>
      <c r="C27" s="27">
        <v>17</v>
      </c>
      <c r="D27" s="27">
        <v>0</v>
      </c>
      <c r="E27" s="27">
        <v>0</v>
      </c>
      <c r="F27" s="27">
        <v>17</v>
      </c>
      <c r="G27" s="27">
        <v>12</v>
      </c>
      <c r="H27" s="27">
        <v>0</v>
      </c>
      <c r="I27" s="27">
        <v>0</v>
      </c>
      <c r="J27" s="27">
        <v>12</v>
      </c>
      <c r="K27" s="27">
        <v>5</v>
      </c>
      <c r="L27" s="27">
        <v>0</v>
      </c>
      <c r="M27" s="27">
        <v>0</v>
      </c>
      <c r="N27" s="27">
        <v>5</v>
      </c>
      <c r="O27" s="27">
        <v>0</v>
      </c>
      <c r="P27" s="27">
        <v>0</v>
      </c>
      <c r="Q27" s="27">
        <v>0</v>
      </c>
      <c r="R27" s="27">
        <v>0</v>
      </c>
      <c r="S27" s="27">
        <v>37</v>
      </c>
      <c r="T27" s="27">
        <v>3</v>
      </c>
      <c r="U27" s="27">
        <v>4</v>
      </c>
      <c r="V27" s="27">
        <v>0</v>
      </c>
      <c r="W27" s="27">
        <v>44</v>
      </c>
    </row>
    <row r="28" spans="2:23" ht="20.100000000000001" customHeight="1" thickBot="1" x14ac:dyDescent="0.25">
      <c r="B28" s="6" t="s">
        <v>214</v>
      </c>
      <c r="C28" s="29">
        <v>2</v>
      </c>
      <c r="D28" s="29">
        <v>0</v>
      </c>
      <c r="E28" s="29">
        <v>0</v>
      </c>
      <c r="F28" s="29">
        <v>2</v>
      </c>
      <c r="G28" s="29">
        <v>2</v>
      </c>
      <c r="H28" s="29">
        <v>0</v>
      </c>
      <c r="I28" s="29">
        <v>0</v>
      </c>
      <c r="J28" s="29">
        <v>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10</v>
      </c>
      <c r="T28" s="29">
        <v>0</v>
      </c>
      <c r="U28" s="29">
        <v>0</v>
      </c>
      <c r="V28" s="29">
        <v>0</v>
      </c>
      <c r="W28" s="29">
        <v>10</v>
      </c>
    </row>
    <row r="29" spans="2:23" ht="20.100000000000001" customHeight="1" thickBot="1" x14ac:dyDescent="0.25">
      <c r="B29" s="4" t="s">
        <v>215</v>
      </c>
      <c r="C29" s="29">
        <v>3</v>
      </c>
      <c r="D29" s="29">
        <v>0</v>
      </c>
      <c r="E29" s="29">
        <v>0</v>
      </c>
      <c r="F29" s="29">
        <v>3</v>
      </c>
      <c r="G29" s="29">
        <v>2</v>
      </c>
      <c r="H29" s="29">
        <v>0</v>
      </c>
      <c r="I29" s="29">
        <v>0</v>
      </c>
      <c r="J29" s="29">
        <v>2</v>
      </c>
      <c r="K29" s="29">
        <v>1</v>
      </c>
      <c r="L29" s="29">
        <v>0</v>
      </c>
      <c r="M29" s="29">
        <v>0</v>
      </c>
      <c r="N29" s="29">
        <v>1</v>
      </c>
      <c r="O29" s="29">
        <v>0</v>
      </c>
      <c r="P29" s="29">
        <v>0</v>
      </c>
      <c r="Q29" s="29">
        <v>0</v>
      </c>
      <c r="R29" s="29">
        <v>0</v>
      </c>
      <c r="S29" s="29">
        <v>21</v>
      </c>
      <c r="T29" s="29">
        <v>2</v>
      </c>
      <c r="U29" s="29">
        <v>2</v>
      </c>
      <c r="V29" s="29">
        <v>0</v>
      </c>
      <c r="W29" s="29">
        <v>25</v>
      </c>
    </row>
    <row r="30" spans="2:23" ht="20.100000000000001" customHeight="1" thickBot="1" x14ac:dyDescent="0.25">
      <c r="B30" s="4" t="s">
        <v>216</v>
      </c>
      <c r="C30" s="28">
        <v>11</v>
      </c>
      <c r="D30" s="28">
        <v>2</v>
      </c>
      <c r="E30" s="28">
        <v>0</v>
      </c>
      <c r="F30" s="28">
        <v>13</v>
      </c>
      <c r="G30" s="28">
        <v>2</v>
      </c>
      <c r="H30" s="28">
        <v>0</v>
      </c>
      <c r="I30" s="28">
        <v>0</v>
      </c>
      <c r="J30" s="28">
        <v>2</v>
      </c>
      <c r="K30" s="28">
        <v>9</v>
      </c>
      <c r="L30" s="28">
        <v>2</v>
      </c>
      <c r="M30" s="28">
        <v>0</v>
      </c>
      <c r="N30" s="28">
        <v>11</v>
      </c>
      <c r="O30" s="28">
        <v>0</v>
      </c>
      <c r="P30" s="28">
        <v>0</v>
      </c>
      <c r="Q30" s="28">
        <v>0</v>
      </c>
      <c r="R30" s="28">
        <v>0</v>
      </c>
      <c r="S30" s="28">
        <v>40</v>
      </c>
      <c r="T30" s="28">
        <v>5</v>
      </c>
      <c r="U30" s="28">
        <v>8</v>
      </c>
      <c r="V30" s="28">
        <v>2</v>
      </c>
      <c r="W30" s="28">
        <v>55</v>
      </c>
    </row>
    <row r="31" spans="2:23" ht="20.100000000000001" customHeight="1" thickBot="1" x14ac:dyDescent="0.25">
      <c r="B31" s="4" t="s">
        <v>217</v>
      </c>
      <c r="C31" s="19">
        <v>31</v>
      </c>
      <c r="D31" s="19">
        <v>0</v>
      </c>
      <c r="E31" s="19">
        <v>5</v>
      </c>
      <c r="F31" s="19">
        <v>36</v>
      </c>
      <c r="G31" s="19">
        <v>10</v>
      </c>
      <c r="H31" s="19">
        <v>0</v>
      </c>
      <c r="I31" s="19">
        <v>0</v>
      </c>
      <c r="J31" s="19">
        <v>10</v>
      </c>
      <c r="K31" s="19">
        <v>1</v>
      </c>
      <c r="L31" s="19">
        <v>0</v>
      </c>
      <c r="M31" s="19">
        <v>0</v>
      </c>
      <c r="N31" s="19">
        <v>1</v>
      </c>
      <c r="O31" s="19">
        <v>20</v>
      </c>
      <c r="P31" s="19">
        <v>0</v>
      </c>
      <c r="Q31" s="19">
        <v>5</v>
      </c>
      <c r="R31" s="19">
        <v>25</v>
      </c>
      <c r="S31" s="19">
        <v>26</v>
      </c>
      <c r="T31" s="19">
        <v>0</v>
      </c>
      <c r="U31" s="19">
        <v>6</v>
      </c>
      <c r="V31" s="19">
        <v>0</v>
      </c>
      <c r="W31" s="19">
        <v>32</v>
      </c>
    </row>
    <row r="32" spans="2:23" ht="20.100000000000001" customHeight="1" thickBot="1" x14ac:dyDescent="0.25">
      <c r="B32" s="4" t="s">
        <v>218</v>
      </c>
      <c r="C32" s="19">
        <v>9</v>
      </c>
      <c r="D32" s="19">
        <v>1</v>
      </c>
      <c r="E32" s="19">
        <v>0</v>
      </c>
      <c r="F32" s="19">
        <v>10</v>
      </c>
      <c r="G32" s="19">
        <v>9</v>
      </c>
      <c r="H32" s="19">
        <v>1</v>
      </c>
      <c r="I32" s="19">
        <v>0</v>
      </c>
      <c r="J32" s="19">
        <v>10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9</v>
      </c>
      <c r="T32" s="19">
        <v>0</v>
      </c>
      <c r="U32" s="19">
        <v>1</v>
      </c>
      <c r="V32" s="19">
        <v>0</v>
      </c>
      <c r="W32" s="19">
        <v>10</v>
      </c>
    </row>
    <row r="33" spans="2:23" ht="20.100000000000001" customHeight="1" thickBot="1" x14ac:dyDescent="0.25">
      <c r="B33" s="4" t="s">
        <v>219</v>
      </c>
      <c r="C33" s="19">
        <v>5</v>
      </c>
      <c r="D33" s="19">
        <v>0</v>
      </c>
      <c r="E33" s="19">
        <v>6</v>
      </c>
      <c r="F33" s="19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5</v>
      </c>
      <c r="L33" s="19">
        <v>0</v>
      </c>
      <c r="M33" s="19">
        <v>6</v>
      </c>
      <c r="N33" s="19">
        <v>11</v>
      </c>
      <c r="O33" s="19">
        <v>0</v>
      </c>
      <c r="P33" s="19">
        <v>0</v>
      </c>
      <c r="Q33" s="19">
        <v>0</v>
      </c>
      <c r="R33" s="19">
        <v>0</v>
      </c>
      <c r="S33" s="19">
        <v>11</v>
      </c>
      <c r="T33" s="19">
        <v>0</v>
      </c>
      <c r="U33" s="19">
        <v>4</v>
      </c>
      <c r="V33" s="19">
        <v>2</v>
      </c>
      <c r="W33" s="19">
        <v>17</v>
      </c>
    </row>
    <row r="34" spans="2:23" ht="20.100000000000001" customHeight="1" thickBot="1" x14ac:dyDescent="0.25">
      <c r="B34" s="4" t="s">
        <v>220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4</v>
      </c>
      <c r="T34" s="19">
        <v>3</v>
      </c>
      <c r="U34" s="19">
        <v>0</v>
      </c>
      <c r="V34" s="19">
        <v>2</v>
      </c>
      <c r="W34" s="19">
        <v>9</v>
      </c>
    </row>
    <row r="35" spans="2:23" ht="20.100000000000001" customHeight="1" thickBot="1" x14ac:dyDescent="0.25">
      <c r="B35" s="4" t="s">
        <v>221</v>
      </c>
      <c r="C35" s="19">
        <v>10</v>
      </c>
      <c r="D35" s="19">
        <v>1</v>
      </c>
      <c r="E35" s="19">
        <v>0</v>
      </c>
      <c r="F35" s="19">
        <v>11</v>
      </c>
      <c r="G35" s="19">
        <v>0</v>
      </c>
      <c r="H35" s="19">
        <v>0</v>
      </c>
      <c r="I35" s="19">
        <v>0</v>
      </c>
      <c r="J35" s="19">
        <v>0</v>
      </c>
      <c r="K35" s="19">
        <v>10</v>
      </c>
      <c r="L35" s="19">
        <v>1</v>
      </c>
      <c r="M35" s="19">
        <v>0</v>
      </c>
      <c r="N35" s="19">
        <v>11</v>
      </c>
      <c r="O35" s="19">
        <v>0</v>
      </c>
      <c r="P35" s="19">
        <v>0</v>
      </c>
      <c r="Q35" s="19">
        <v>0</v>
      </c>
      <c r="R35" s="19">
        <v>0</v>
      </c>
      <c r="S35" s="19">
        <v>80</v>
      </c>
      <c r="T35" s="19">
        <v>21</v>
      </c>
      <c r="U35" s="19">
        <v>0</v>
      </c>
      <c r="V35" s="19">
        <v>0</v>
      </c>
      <c r="W35" s="19">
        <v>101</v>
      </c>
    </row>
    <row r="36" spans="2:23" ht="20.100000000000001" customHeight="1" thickBot="1" x14ac:dyDescent="0.25">
      <c r="B36" s="4" t="s">
        <v>222</v>
      </c>
      <c r="C36" s="19">
        <v>3</v>
      </c>
      <c r="D36" s="19">
        <v>0</v>
      </c>
      <c r="E36" s="19">
        <v>0</v>
      </c>
      <c r="F36" s="19">
        <v>3</v>
      </c>
      <c r="G36" s="19">
        <v>2</v>
      </c>
      <c r="H36" s="19">
        <v>0</v>
      </c>
      <c r="I36" s="19">
        <v>0</v>
      </c>
      <c r="J36" s="19">
        <v>2</v>
      </c>
      <c r="K36" s="19">
        <v>1</v>
      </c>
      <c r="L36" s="19">
        <v>0</v>
      </c>
      <c r="M36" s="19">
        <v>0</v>
      </c>
      <c r="N36" s="19">
        <v>1</v>
      </c>
      <c r="O36" s="19">
        <v>0</v>
      </c>
      <c r="P36" s="19">
        <v>0</v>
      </c>
      <c r="Q36" s="19">
        <v>0</v>
      </c>
      <c r="R36" s="19">
        <v>0</v>
      </c>
      <c r="S36" s="19">
        <v>11</v>
      </c>
      <c r="T36" s="19">
        <v>0</v>
      </c>
      <c r="U36" s="19">
        <v>0</v>
      </c>
      <c r="V36" s="19">
        <v>0</v>
      </c>
      <c r="W36" s="19">
        <v>11</v>
      </c>
    </row>
    <row r="37" spans="2:23" ht="20.100000000000001" customHeight="1" thickBot="1" x14ac:dyDescent="0.25">
      <c r="B37" s="4" t="s">
        <v>223</v>
      </c>
      <c r="C37" s="19">
        <v>8</v>
      </c>
      <c r="D37" s="19">
        <v>0</v>
      </c>
      <c r="E37" s="19">
        <v>2</v>
      </c>
      <c r="F37" s="19">
        <v>10</v>
      </c>
      <c r="G37" s="19">
        <v>2</v>
      </c>
      <c r="H37" s="19">
        <v>0</v>
      </c>
      <c r="I37" s="19">
        <v>0</v>
      </c>
      <c r="J37" s="19">
        <v>2</v>
      </c>
      <c r="K37" s="19">
        <v>6</v>
      </c>
      <c r="L37" s="19">
        <v>0</v>
      </c>
      <c r="M37" s="19">
        <v>2</v>
      </c>
      <c r="N37" s="19">
        <v>8</v>
      </c>
      <c r="O37" s="19">
        <v>0</v>
      </c>
      <c r="P37" s="19">
        <v>0</v>
      </c>
      <c r="Q37" s="19">
        <v>0</v>
      </c>
      <c r="R37" s="19">
        <v>0</v>
      </c>
      <c r="S37" s="19">
        <v>37</v>
      </c>
      <c r="T37" s="19">
        <v>3</v>
      </c>
      <c r="U37" s="19">
        <v>0</v>
      </c>
      <c r="V37" s="19">
        <v>0</v>
      </c>
      <c r="W37" s="19">
        <v>40</v>
      </c>
    </row>
    <row r="38" spans="2:23" ht="20.100000000000001" customHeight="1" thickBot="1" x14ac:dyDescent="0.25">
      <c r="B38" s="4" t="s">
        <v>224</v>
      </c>
      <c r="C38" s="19">
        <v>11</v>
      </c>
      <c r="D38" s="19">
        <v>0</v>
      </c>
      <c r="E38" s="19">
        <v>2</v>
      </c>
      <c r="F38" s="19">
        <v>13</v>
      </c>
      <c r="G38" s="19">
        <v>2</v>
      </c>
      <c r="H38" s="19">
        <v>0</v>
      </c>
      <c r="I38" s="19">
        <v>0</v>
      </c>
      <c r="J38" s="19">
        <v>2</v>
      </c>
      <c r="K38" s="19">
        <v>9</v>
      </c>
      <c r="L38" s="19">
        <v>0</v>
      </c>
      <c r="M38" s="19">
        <v>2</v>
      </c>
      <c r="N38" s="19">
        <v>11</v>
      </c>
      <c r="O38" s="19">
        <v>0</v>
      </c>
      <c r="P38" s="19">
        <v>0</v>
      </c>
      <c r="Q38" s="19">
        <v>0</v>
      </c>
      <c r="R38" s="19">
        <v>0</v>
      </c>
      <c r="S38" s="19">
        <v>58</v>
      </c>
      <c r="T38" s="19">
        <v>5</v>
      </c>
      <c r="U38" s="19">
        <v>6</v>
      </c>
      <c r="V38" s="19">
        <v>0</v>
      </c>
      <c r="W38" s="19">
        <v>69</v>
      </c>
    </row>
    <row r="39" spans="2:23" ht="20.100000000000001" customHeight="1" thickBot="1" x14ac:dyDescent="0.25">
      <c r="B39" s="4" t="s">
        <v>225</v>
      </c>
      <c r="C39" s="19">
        <v>9</v>
      </c>
      <c r="D39" s="19">
        <v>0</v>
      </c>
      <c r="E39" s="19">
        <v>0</v>
      </c>
      <c r="F39" s="19">
        <v>9</v>
      </c>
      <c r="G39" s="19">
        <v>1</v>
      </c>
      <c r="H39" s="19">
        <v>0</v>
      </c>
      <c r="I39" s="19">
        <v>0</v>
      </c>
      <c r="J39" s="19">
        <v>1</v>
      </c>
      <c r="K39" s="19">
        <v>8</v>
      </c>
      <c r="L39" s="19">
        <v>0</v>
      </c>
      <c r="M39" s="19">
        <v>0</v>
      </c>
      <c r="N39" s="19">
        <v>8</v>
      </c>
      <c r="O39" s="19">
        <v>0</v>
      </c>
      <c r="P39" s="19">
        <v>0</v>
      </c>
      <c r="Q39" s="19">
        <v>0</v>
      </c>
      <c r="R39" s="19">
        <v>0</v>
      </c>
      <c r="S39" s="19">
        <v>19</v>
      </c>
      <c r="T39" s="19">
        <v>9</v>
      </c>
      <c r="U39" s="19">
        <v>5</v>
      </c>
      <c r="V39" s="19">
        <v>1</v>
      </c>
      <c r="W39" s="19">
        <v>34</v>
      </c>
    </row>
    <row r="40" spans="2:23" ht="20.100000000000001" customHeight="1" thickBot="1" x14ac:dyDescent="0.25">
      <c r="B40" s="4" t="s">
        <v>226</v>
      </c>
      <c r="C40" s="19">
        <v>2</v>
      </c>
      <c r="D40" s="19">
        <v>0</v>
      </c>
      <c r="E40" s="19">
        <v>0</v>
      </c>
      <c r="F40" s="19">
        <v>2</v>
      </c>
      <c r="G40" s="19">
        <v>2</v>
      </c>
      <c r="H40" s="19">
        <v>0</v>
      </c>
      <c r="I40" s="19">
        <v>0</v>
      </c>
      <c r="J40" s="19">
        <v>2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10</v>
      </c>
      <c r="T40" s="19">
        <v>1</v>
      </c>
      <c r="U40" s="19">
        <v>0</v>
      </c>
      <c r="V40" s="19">
        <v>0</v>
      </c>
      <c r="W40" s="19">
        <v>11</v>
      </c>
    </row>
    <row r="41" spans="2:23" ht="20.100000000000001" customHeight="1" thickBot="1" x14ac:dyDescent="0.25">
      <c r="B41" s="4" t="s">
        <v>227</v>
      </c>
      <c r="C41" s="19">
        <v>37</v>
      </c>
      <c r="D41" s="19">
        <v>0</v>
      </c>
      <c r="E41" s="19">
        <v>0</v>
      </c>
      <c r="F41" s="19">
        <v>37</v>
      </c>
      <c r="G41" s="19">
        <v>29</v>
      </c>
      <c r="H41" s="19">
        <v>0</v>
      </c>
      <c r="I41" s="19">
        <v>0</v>
      </c>
      <c r="J41" s="19">
        <v>29</v>
      </c>
      <c r="K41" s="19">
        <v>8</v>
      </c>
      <c r="L41" s="19">
        <v>0</v>
      </c>
      <c r="M41" s="19">
        <v>0</v>
      </c>
      <c r="N41" s="19">
        <v>8</v>
      </c>
      <c r="O41" s="19">
        <v>0</v>
      </c>
      <c r="P41" s="19">
        <v>0</v>
      </c>
      <c r="Q41" s="19">
        <v>0</v>
      </c>
      <c r="R41" s="19">
        <v>0</v>
      </c>
      <c r="S41" s="19">
        <v>35</v>
      </c>
      <c r="T41" s="19">
        <v>4</v>
      </c>
      <c r="U41" s="19">
        <v>6</v>
      </c>
      <c r="V41" s="19">
        <v>3</v>
      </c>
      <c r="W41" s="19">
        <v>48</v>
      </c>
    </row>
    <row r="42" spans="2:23" ht="20.100000000000001" customHeight="1" thickBot="1" x14ac:dyDescent="0.25">
      <c r="B42" s="4" t="s">
        <v>228</v>
      </c>
      <c r="C42" s="19">
        <v>96</v>
      </c>
      <c r="D42" s="19">
        <v>8</v>
      </c>
      <c r="E42" s="19">
        <v>14</v>
      </c>
      <c r="F42" s="19">
        <v>118</v>
      </c>
      <c r="G42" s="19">
        <v>52</v>
      </c>
      <c r="H42" s="19">
        <v>2</v>
      </c>
      <c r="I42" s="19">
        <v>5</v>
      </c>
      <c r="J42" s="19">
        <v>59</v>
      </c>
      <c r="K42" s="19">
        <v>44</v>
      </c>
      <c r="L42" s="19">
        <v>6</v>
      </c>
      <c r="M42" s="19">
        <v>9</v>
      </c>
      <c r="N42" s="19">
        <v>59</v>
      </c>
      <c r="O42" s="19">
        <v>0</v>
      </c>
      <c r="P42" s="19">
        <v>0</v>
      </c>
      <c r="Q42" s="19">
        <v>0</v>
      </c>
      <c r="R42" s="19">
        <v>0</v>
      </c>
      <c r="S42" s="19">
        <v>604</v>
      </c>
      <c r="T42" s="19">
        <v>160</v>
      </c>
      <c r="U42" s="19">
        <v>129</v>
      </c>
      <c r="V42" s="19">
        <v>51</v>
      </c>
      <c r="W42" s="19">
        <v>944</v>
      </c>
    </row>
    <row r="43" spans="2:23" ht="20.100000000000001" customHeight="1" thickBot="1" x14ac:dyDescent="0.25">
      <c r="B43" s="4" t="s">
        <v>229</v>
      </c>
      <c r="C43" s="19">
        <v>29</v>
      </c>
      <c r="D43" s="19">
        <v>0</v>
      </c>
      <c r="E43" s="19">
        <v>0</v>
      </c>
      <c r="F43" s="19">
        <v>29</v>
      </c>
      <c r="G43" s="19">
        <v>6</v>
      </c>
      <c r="H43" s="19">
        <v>0</v>
      </c>
      <c r="I43" s="19">
        <v>0</v>
      </c>
      <c r="J43" s="19">
        <v>6</v>
      </c>
      <c r="K43" s="19">
        <v>23</v>
      </c>
      <c r="L43" s="19">
        <v>0</v>
      </c>
      <c r="M43" s="19">
        <v>0</v>
      </c>
      <c r="N43" s="19">
        <v>23</v>
      </c>
      <c r="O43" s="19">
        <v>0</v>
      </c>
      <c r="P43" s="19">
        <v>0</v>
      </c>
      <c r="Q43" s="19">
        <v>0</v>
      </c>
      <c r="R43" s="19">
        <v>0</v>
      </c>
      <c r="S43" s="19">
        <v>76</v>
      </c>
      <c r="T43" s="19">
        <v>31</v>
      </c>
      <c r="U43" s="19">
        <v>21</v>
      </c>
      <c r="V43" s="19">
        <v>5</v>
      </c>
      <c r="W43" s="19">
        <v>133</v>
      </c>
    </row>
    <row r="44" spans="2:23" ht="20.100000000000001" customHeight="1" thickBot="1" x14ac:dyDescent="0.25">
      <c r="B44" s="4" t="s">
        <v>230</v>
      </c>
      <c r="C44" s="19">
        <v>18</v>
      </c>
      <c r="D44" s="19">
        <v>0</v>
      </c>
      <c r="E44" s="19">
        <v>0</v>
      </c>
      <c r="F44" s="19">
        <v>18</v>
      </c>
      <c r="G44" s="19">
        <v>5</v>
      </c>
      <c r="H44" s="19">
        <v>0</v>
      </c>
      <c r="I44" s="19">
        <v>0</v>
      </c>
      <c r="J44" s="19">
        <v>5</v>
      </c>
      <c r="K44" s="19">
        <v>13</v>
      </c>
      <c r="L44" s="19">
        <v>0</v>
      </c>
      <c r="M44" s="19">
        <v>0</v>
      </c>
      <c r="N44" s="19">
        <v>13</v>
      </c>
      <c r="O44" s="19">
        <v>0</v>
      </c>
      <c r="P44" s="19">
        <v>0</v>
      </c>
      <c r="Q44" s="19">
        <v>0</v>
      </c>
      <c r="R44" s="19">
        <v>0</v>
      </c>
      <c r="S44" s="19">
        <v>42</v>
      </c>
      <c r="T44" s="19">
        <v>16</v>
      </c>
      <c r="U44" s="19">
        <v>9</v>
      </c>
      <c r="V44" s="19">
        <v>11</v>
      </c>
      <c r="W44" s="19">
        <v>78</v>
      </c>
    </row>
    <row r="45" spans="2:23" ht="20.100000000000001" customHeight="1" thickBot="1" x14ac:dyDescent="0.25">
      <c r="B45" s="4" t="s">
        <v>231</v>
      </c>
      <c r="C45" s="19">
        <v>12</v>
      </c>
      <c r="D45" s="19">
        <v>0</v>
      </c>
      <c r="E45" s="19">
        <v>0</v>
      </c>
      <c r="F45" s="19">
        <v>12</v>
      </c>
      <c r="G45" s="19">
        <v>8</v>
      </c>
      <c r="H45" s="19">
        <v>0</v>
      </c>
      <c r="I45" s="19">
        <v>0</v>
      </c>
      <c r="J45" s="19">
        <v>8</v>
      </c>
      <c r="K45" s="19">
        <v>4</v>
      </c>
      <c r="L45" s="19">
        <v>0</v>
      </c>
      <c r="M45" s="19">
        <v>0</v>
      </c>
      <c r="N45" s="19">
        <v>4</v>
      </c>
      <c r="O45" s="19">
        <v>0</v>
      </c>
      <c r="P45" s="19">
        <v>0</v>
      </c>
      <c r="Q45" s="19">
        <v>0</v>
      </c>
      <c r="R45" s="19">
        <v>0</v>
      </c>
      <c r="S45" s="19">
        <v>85</v>
      </c>
      <c r="T45" s="19">
        <v>31</v>
      </c>
      <c r="U45" s="19">
        <v>20</v>
      </c>
      <c r="V45" s="19">
        <v>5</v>
      </c>
      <c r="W45" s="19">
        <v>141</v>
      </c>
    </row>
    <row r="46" spans="2:23" ht="20.100000000000001" customHeight="1" thickBot="1" x14ac:dyDescent="0.25">
      <c r="B46" s="4" t="s">
        <v>232</v>
      </c>
      <c r="C46" s="19">
        <v>95</v>
      </c>
      <c r="D46" s="19">
        <v>7</v>
      </c>
      <c r="E46" s="19">
        <v>5</v>
      </c>
      <c r="F46" s="19">
        <v>107</v>
      </c>
      <c r="G46" s="19">
        <v>51</v>
      </c>
      <c r="H46" s="19">
        <v>0</v>
      </c>
      <c r="I46" s="19">
        <v>0</v>
      </c>
      <c r="J46" s="19">
        <v>51</v>
      </c>
      <c r="K46" s="19">
        <v>44</v>
      </c>
      <c r="L46" s="19">
        <v>7</v>
      </c>
      <c r="M46" s="19">
        <v>5</v>
      </c>
      <c r="N46" s="19">
        <v>56</v>
      </c>
      <c r="O46" s="19">
        <v>0</v>
      </c>
      <c r="P46" s="19">
        <v>0</v>
      </c>
      <c r="Q46" s="19">
        <v>0</v>
      </c>
      <c r="R46" s="19">
        <v>0</v>
      </c>
      <c r="S46" s="19">
        <v>231</v>
      </c>
      <c r="T46" s="19">
        <v>49</v>
      </c>
      <c r="U46" s="19">
        <v>3</v>
      </c>
      <c r="V46" s="19">
        <v>19</v>
      </c>
      <c r="W46" s="19">
        <v>302</v>
      </c>
    </row>
    <row r="47" spans="2:23" ht="20.100000000000001" customHeight="1" thickBot="1" x14ac:dyDescent="0.25">
      <c r="B47" s="4" t="s">
        <v>233</v>
      </c>
      <c r="C47" s="19">
        <v>19</v>
      </c>
      <c r="D47" s="19">
        <v>0</v>
      </c>
      <c r="E47" s="19">
        <v>0</v>
      </c>
      <c r="F47" s="19">
        <v>19</v>
      </c>
      <c r="G47" s="19">
        <v>11</v>
      </c>
      <c r="H47" s="19">
        <v>0</v>
      </c>
      <c r="I47" s="19">
        <v>0</v>
      </c>
      <c r="J47" s="19">
        <v>11</v>
      </c>
      <c r="K47" s="19">
        <v>8</v>
      </c>
      <c r="L47" s="19">
        <v>0</v>
      </c>
      <c r="M47" s="19">
        <v>0</v>
      </c>
      <c r="N47" s="19">
        <v>8</v>
      </c>
      <c r="O47" s="19">
        <v>0</v>
      </c>
      <c r="P47" s="19">
        <v>0</v>
      </c>
      <c r="Q47" s="19">
        <v>0</v>
      </c>
      <c r="R47" s="19">
        <v>0</v>
      </c>
      <c r="S47" s="19">
        <v>86</v>
      </c>
      <c r="T47" s="19">
        <v>16</v>
      </c>
      <c r="U47" s="19">
        <v>2</v>
      </c>
      <c r="V47" s="19">
        <v>0</v>
      </c>
      <c r="W47" s="19">
        <v>104</v>
      </c>
    </row>
    <row r="48" spans="2:23" ht="20.100000000000001" customHeight="1" thickBot="1" x14ac:dyDescent="0.25">
      <c r="B48" s="4" t="s">
        <v>234</v>
      </c>
      <c r="C48" s="19">
        <v>180</v>
      </c>
      <c r="D48" s="19">
        <v>24</v>
      </c>
      <c r="E48" s="19">
        <v>18</v>
      </c>
      <c r="F48" s="19">
        <v>222</v>
      </c>
      <c r="G48" s="19">
        <v>59</v>
      </c>
      <c r="H48" s="19">
        <v>2</v>
      </c>
      <c r="I48" s="19">
        <v>3</v>
      </c>
      <c r="J48" s="19">
        <v>64</v>
      </c>
      <c r="K48" s="19">
        <v>121</v>
      </c>
      <c r="L48" s="19">
        <v>22</v>
      </c>
      <c r="M48" s="19">
        <v>15</v>
      </c>
      <c r="N48" s="19">
        <v>158</v>
      </c>
      <c r="O48" s="19">
        <v>0</v>
      </c>
      <c r="P48" s="19">
        <v>0</v>
      </c>
      <c r="Q48" s="19">
        <v>0</v>
      </c>
      <c r="R48" s="19">
        <v>0</v>
      </c>
      <c r="S48" s="19">
        <v>304</v>
      </c>
      <c r="T48" s="19">
        <v>58</v>
      </c>
      <c r="U48" s="19">
        <v>36</v>
      </c>
      <c r="V48" s="19">
        <v>11</v>
      </c>
      <c r="W48" s="19">
        <v>409</v>
      </c>
    </row>
    <row r="49" spans="2:23" ht="20.100000000000001" customHeight="1" thickBot="1" x14ac:dyDescent="0.25">
      <c r="B49" s="4" t="s">
        <v>235</v>
      </c>
      <c r="C49" s="19">
        <v>28</v>
      </c>
      <c r="D49" s="19">
        <v>7</v>
      </c>
      <c r="E49" s="19">
        <v>1</v>
      </c>
      <c r="F49" s="19">
        <v>36</v>
      </c>
      <c r="G49" s="19">
        <v>1</v>
      </c>
      <c r="H49" s="19">
        <v>0</v>
      </c>
      <c r="I49" s="19">
        <v>0</v>
      </c>
      <c r="J49" s="19">
        <v>1</v>
      </c>
      <c r="K49" s="19">
        <v>27</v>
      </c>
      <c r="L49" s="19">
        <v>7</v>
      </c>
      <c r="M49" s="19">
        <v>1</v>
      </c>
      <c r="N49" s="19">
        <v>35</v>
      </c>
      <c r="O49" s="19">
        <v>0</v>
      </c>
      <c r="P49" s="19">
        <v>0</v>
      </c>
      <c r="Q49" s="19">
        <v>0</v>
      </c>
      <c r="R49" s="19">
        <v>0</v>
      </c>
      <c r="S49" s="19">
        <v>27</v>
      </c>
      <c r="T49" s="19">
        <v>0</v>
      </c>
      <c r="U49" s="19">
        <v>2</v>
      </c>
      <c r="V49" s="19">
        <v>0</v>
      </c>
      <c r="W49" s="19">
        <v>29</v>
      </c>
    </row>
    <row r="50" spans="2:23" ht="20.100000000000001" customHeight="1" thickBot="1" x14ac:dyDescent="0.25">
      <c r="B50" s="4" t="s">
        <v>236</v>
      </c>
      <c r="C50" s="19">
        <v>10</v>
      </c>
      <c r="D50" s="19">
        <v>0</v>
      </c>
      <c r="E50" s="19">
        <v>0</v>
      </c>
      <c r="F50" s="19">
        <v>10</v>
      </c>
      <c r="G50" s="19">
        <v>10</v>
      </c>
      <c r="H50" s="19">
        <v>0</v>
      </c>
      <c r="I50" s="19">
        <v>0</v>
      </c>
      <c r="J50" s="19">
        <v>10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17</v>
      </c>
      <c r="T50" s="19">
        <v>6</v>
      </c>
      <c r="U50" s="19">
        <v>12</v>
      </c>
      <c r="V50" s="19">
        <v>9</v>
      </c>
      <c r="W50" s="19">
        <v>44</v>
      </c>
    </row>
    <row r="51" spans="2:23" ht="20.100000000000001" customHeight="1" thickBot="1" x14ac:dyDescent="0.25">
      <c r="B51" s="4" t="s">
        <v>237</v>
      </c>
      <c r="C51" s="19">
        <v>34</v>
      </c>
      <c r="D51" s="19">
        <v>0</v>
      </c>
      <c r="E51" s="19">
        <v>0</v>
      </c>
      <c r="F51" s="19">
        <v>34</v>
      </c>
      <c r="G51" s="19">
        <v>13</v>
      </c>
      <c r="H51" s="19">
        <v>0</v>
      </c>
      <c r="I51" s="19">
        <v>0</v>
      </c>
      <c r="J51" s="19">
        <v>13</v>
      </c>
      <c r="K51" s="19">
        <v>21</v>
      </c>
      <c r="L51" s="19">
        <v>0</v>
      </c>
      <c r="M51" s="19">
        <v>0</v>
      </c>
      <c r="N51" s="19">
        <v>21</v>
      </c>
      <c r="O51" s="19">
        <v>0</v>
      </c>
      <c r="P51" s="19">
        <v>0</v>
      </c>
      <c r="Q51" s="19">
        <v>0</v>
      </c>
      <c r="R51" s="19">
        <v>0</v>
      </c>
      <c r="S51" s="19">
        <v>30</v>
      </c>
      <c r="T51" s="19">
        <v>3</v>
      </c>
      <c r="U51" s="19">
        <v>0</v>
      </c>
      <c r="V51" s="19">
        <v>0</v>
      </c>
      <c r="W51" s="19">
        <v>33</v>
      </c>
    </row>
    <row r="52" spans="2:23" ht="20.100000000000001" customHeight="1" thickBot="1" x14ac:dyDescent="0.25">
      <c r="B52" s="4" t="s">
        <v>238</v>
      </c>
      <c r="C52" s="19">
        <v>8</v>
      </c>
      <c r="D52" s="19">
        <v>1</v>
      </c>
      <c r="E52" s="19">
        <v>0</v>
      </c>
      <c r="F52" s="19">
        <v>9</v>
      </c>
      <c r="G52" s="19">
        <v>1</v>
      </c>
      <c r="H52" s="19">
        <v>0</v>
      </c>
      <c r="I52" s="19">
        <v>0</v>
      </c>
      <c r="J52" s="19">
        <v>1</v>
      </c>
      <c r="K52" s="19">
        <v>7</v>
      </c>
      <c r="L52" s="19">
        <v>1</v>
      </c>
      <c r="M52" s="19">
        <v>0</v>
      </c>
      <c r="N52" s="19">
        <v>8</v>
      </c>
      <c r="O52" s="19">
        <v>0</v>
      </c>
      <c r="P52" s="19">
        <v>0</v>
      </c>
      <c r="Q52" s="19">
        <v>0</v>
      </c>
      <c r="R52" s="19">
        <v>0</v>
      </c>
      <c r="S52" s="19">
        <v>2</v>
      </c>
      <c r="T52" s="19">
        <v>1</v>
      </c>
      <c r="U52" s="19">
        <v>0</v>
      </c>
      <c r="V52" s="19">
        <v>1</v>
      </c>
      <c r="W52" s="19">
        <v>4</v>
      </c>
    </row>
    <row r="53" spans="2:23" ht="20.100000000000001" customHeight="1" thickBot="1" x14ac:dyDescent="0.25">
      <c r="B53" s="4" t="s">
        <v>239</v>
      </c>
      <c r="C53" s="19">
        <v>14</v>
      </c>
      <c r="D53" s="19">
        <v>2</v>
      </c>
      <c r="E53" s="19">
        <v>0</v>
      </c>
      <c r="F53" s="19">
        <v>16</v>
      </c>
      <c r="G53" s="19">
        <v>6</v>
      </c>
      <c r="H53" s="19">
        <v>0</v>
      </c>
      <c r="I53" s="19">
        <v>0</v>
      </c>
      <c r="J53" s="19">
        <v>6</v>
      </c>
      <c r="K53" s="19">
        <v>8</v>
      </c>
      <c r="L53" s="19">
        <v>2</v>
      </c>
      <c r="M53" s="19">
        <v>0</v>
      </c>
      <c r="N53" s="19">
        <v>10</v>
      </c>
      <c r="O53" s="19">
        <v>0</v>
      </c>
      <c r="P53" s="19">
        <v>0</v>
      </c>
      <c r="Q53" s="19">
        <v>0</v>
      </c>
      <c r="R53" s="19">
        <v>0</v>
      </c>
      <c r="S53" s="19">
        <v>33</v>
      </c>
      <c r="T53" s="19">
        <v>2</v>
      </c>
      <c r="U53" s="19">
        <v>0</v>
      </c>
      <c r="V53" s="19">
        <v>1</v>
      </c>
      <c r="W53" s="19">
        <v>36</v>
      </c>
    </row>
    <row r="54" spans="2:23" ht="20.100000000000001" customHeight="1" thickBot="1" x14ac:dyDescent="0.25">
      <c r="B54" s="4" t="s">
        <v>240</v>
      </c>
      <c r="C54" s="19">
        <v>33</v>
      </c>
      <c r="D54" s="19">
        <v>4</v>
      </c>
      <c r="E54" s="19">
        <v>0</v>
      </c>
      <c r="F54" s="19">
        <v>37</v>
      </c>
      <c r="G54" s="19">
        <v>13</v>
      </c>
      <c r="H54" s="19">
        <v>2</v>
      </c>
      <c r="I54" s="19">
        <v>0</v>
      </c>
      <c r="J54" s="19">
        <v>15</v>
      </c>
      <c r="K54" s="19">
        <v>20</v>
      </c>
      <c r="L54" s="19">
        <v>2</v>
      </c>
      <c r="M54" s="19">
        <v>0</v>
      </c>
      <c r="N54" s="19">
        <v>22</v>
      </c>
      <c r="O54" s="19">
        <v>0</v>
      </c>
      <c r="P54" s="19">
        <v>0</v>
      </c>
      <c r="Q54" s="19">
        <v>0</v>
      </c>
      <c r="R54" s="19">
        <v>0</v>
      </c>
      <c r="S54" s="19">
        <v>67</v>
      </c>
      <c r="T54" s="19">
        <v>10</v>
      </c>
      <c r="U54" s="19">
        <v>8</v>
      </c>
      <c r="V54" s="19">
        <v>3</v>
      </c>
      <c r="W54" s="19">
        <v>88</v>
      </c>
    </row>
    <row r="55" spans="2:23" ht="20.100000000000001" customHeight="1" thickBot="1" x14ac:dyDescent="0.25">
      <c r="B55" s="4" t="s">
        <v>241</v>
      </c>
      <c r="C55" s="19">
        <v>169</v>
      </c>
      <c r="D55" s="19">
        <v>18</v>
      </c>
      <c r="E55" s="19">
        <v>17</v>
      </c>
      <c r="F55" s="19">
        <v>204</v>
      </c>
      <c r="G55" s="19">
        <v>43</v>
      </c>
      <c r="H55" s="19">
        <v>0</v>
      </c>
      <c r="I55" s="19">
        <v>10</v>
      </c>
      <c r="J55" s="19">
        <v>53</v>
      </c>
      <c r="K55" s="19">
        <v>106</v>
      </c>
      <c r="L55" s="19">
        <v>18</v>
      </c>
      <c r="M55" s="19">
        <v>7</v>
      </c>
      <c r="N55" s="19">
        <v>131</v>
      </c>
      <c r="O55" s="19">
        <v>20</v>
      </c>
      <c r="P55" s="19">
        <v>0</v>
      </c>
      <c r="Q55" s="19">
        <v>0</v>
      </c>
      <c r="R55" s="19">
        <v>20</v>
      </c>
      <c r="S55" s="19">
        <v>511</v>
      </c>
      <c r="T55" s="19">
        <v>112</v>
      </c>
      <c r="U55" s="19">
        <v>74</v>
      </c>
      <c r="V55" s="19">
        <v>30</v>
      </c>
      <c r="W55" s="19">
        <v>727</v>
      </c>
    </row>
    <row r="56" spans="2:23" ht="20.100000000000001" customHeight="1" thickBot="1" x14ac:dyDescent="0.25">
      <c r="B56" s="4" t="s">
        <v>242</v>
      </c>
      <c r="C56" s="19">
        <v>56</v>
      </c>
      <c r="D56" s="19">
        <v>0</v>
      </c>
      <c r="E56" s="19">
        <v>1</v>
      </c>
      <c r="F56" s="19">
        <v>57</v>
      </c>
      <c r="G56" s="19">
        <v>43</v>
      </c>
      <c r="H56" s="19">
        <v>0</v>
      </c>
      <c r="I56" s="19">
        <v>0</v>
      </c>
      <c r="J56" s="19">
        <v>43</v>
      </c>
      <c r="K56" s="19">
        <v>13</v>
      </c>
      <c r="L56" s="19">
        <v>0</v>
      </c>
      <c r="M56" s="19">
        <v>1</v>
      </c>
      <c r="N56" s="19">
        <v>14</v>
      </c>
      <c r="O56" s="19">
        <v>0</v>
      </c>
      <c r="P56" s="19">
        <v>0</v>
      </c>
      <c r="Q56" s="19">
        <v>0</v>
      </c>
      <c r="R56" s="19">
        <v>0</v>
      </c>
      <c r="S56" s="19">
        <v>208</v>
      </c>
      <c r="T56" s="19">
        <v>18</v>
      </c>
      <c r="U56" s="19">
        <v>15</v>
      </c>
      <c r="V56" s="19">
        <v>14</v>
      </c>
      <c r="W56" s="19">
        <v>255</v>
      </c>
    </row>
    <row r="57" spans="2:23" ht="20.100000000000001" customHeight="1" thickBot="1" x14ac:dyDescent="0.25">
      <c r="B57" s="4" t="s">
        <v>243</v>
      </c>
      <c r="C57" s="19">
        <v>17</v>
      </c>
      <c r="D57" s="19">
        <v>1</v>
      </c>
      <c r="E57" s="19">
        <v>0</v>
      </c>
      <c r="F57" s="19">
        <v>18</v>
      </c>
      <c r="G57" s="19">
        <v>5</v>
      </c>
      <c r="H57" s="19">
        <v>0</v>
      </c>
      <c r="I57" s="19">
        <v>0</v>
      </c>
      <c r="J57" s="19">
        <v>5</v>
      </c>
      <c r="K57" s="19">
        <v>12</v>
      </c>
      <c r="L57" s="19">
        <v>1</v>
      </c>
      <c r="M57" s="19">
        <v>0</v>
      </c>
      <c r="N57" s="19">
        <v>13</v>
      </c>
      <c r="O57" s="19">
        <v>0</v>
      </c>
      <c r="P57" s="19">
        <v>0</v>
      </c>
      <c r="Q57" s="19">
        <v>0</v>
      </c>
      <c r="R57" s="19">
        <v>0</v>
      </c>
      <c r="S57" s="19">
        <v>42</v>
      </c>
      <c r="T57" s="19">
        <v>8</v>
      </c>
      <c r="U57" s="19">
        <v>2</v>
      </c>
      <c r="V57" s="19">
        <v>10</v>
      </c>
      <c r="W57" s="19">
        <v>62</v>
      </c>
    </row>
    <row r="58" spans="2:23" ht="20.100000000000001" customHeight="1" thickBot="1" x14ac:dyDescent="0.25">
      <c r="B58" s="4" t="s">
        <v>244</v>
      </c>
      <c r="C58" s="19">
        <v>9</v>
      </c>
      <c r="D58" s="19">
        <v>0</v>
      </c>
      <c r="E58" s="19">
        <v>0</v>
      </c>
      <c r="F58" s="19">
        <v>9</v>
      </c>
      <c r="G58" s="19">
        <v>8</v>
      </c>
      <c r="H58" s="19">
        <v>0</v>
      </c>
      <c r="I58" s="19">
        <v>0</v>
      </c>
      <c r="J58" s="19">
        <v>8</v>
      </c>
      <c r="K58" s="19">
        <v>1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52</v>
      </c>
      <c r="T58" s="19">
        <v>1</v>
      </c>
      <c r="U58" s="19">
        <v>2</v>
      </c>
      <c r="V58" s="19">
        <v>2</v>
      </c>
      <c r="W58" s="19">
        <v>57</v>
      </c>
    </row>
    <row r="59" spans="2:23" ht="20.100000000000001" customHeight="1" thickBot="1" x14ac:dyDescent="0.25">
      <c r="B59" s="4" t="s">
        <v>270</v>
      </c>
      <c r="C59" s="19">
        <v>31</v>
      </c>
      <c r="D59" s="19">
        <v>0</v>
      </c>
      <c r="E59" s="19">
        <v>0</v>
      </c>
      <c r="F59" s="19">
        <v>31</v>
      </c>
      <c r="G59" s="19">
        <v>15</v>
      </c>
      <c r="H59" s="19">
        <v>0</v>
      </c>
      <c r="I59" s="19">
        <v>0</v>
      </c>
      <c r="J59" s="19">
        <v>15</v>
      </c>
      <c r="K59" s="19">
        <v>16</v>
      </c>
      <c r="L59" s="19">
        <v>0</v>
      </c>
      <c r="M59" s="19">
        <v>0</v>
      </c>
      <c r="N59" s="19">
        <v>16</v>
      </c>
      <c r="O59" s="19">
        <v>0</v>
      </c>
      <c r="P59" s="19">
        <v>0</v>
      </c>
      <c r="Q59" s="19">
        <v>0</v>
      </c>
      <c r="R59" s="19">
        <v>0</v>
      </c>
      <c r="S59" s="19">
        <v>70</v>
      </c>
      <c r="T59" s="19">
        <v>9</v>
      </c>
      <c r="U59" s="19">
        <v>7</v>
      </c>
      <c r="V59" s="19">
        <v>6</v>
      </c>
      <c r="W59" s="19">
        <v>92</v>
      </c>
    </row>
    <row r="60" spans="2:23" ht="20.100000000000001" customHeight="1" thickBot="1" x14ac:dyDescent="0.25">
      <c r="B60" s="4" t="s">
        <v>246</v>
      </c>
      <c r="C60" s="19">
        <v>48</v>
      </c>
      <c r="D60" s="19">
        <v>1</v>
      </c>
      <c r="E60" s="19">
        <v>12</v>
      </c>
      <c r="F60" s="19">
        <v>61</v>
      </c>
      <c r="G60" s="19">
        <v>27</v>
      </c>
      <c r="H60" s="19">
        <v>0</v>
      </c>
      <c r="I60" s="19">
        <v>0</v>
      </c>
      <c r="J60" s="19">
        <v>27</v>
      </c>
      <c r="K60" s="19">
        <v>21</v>
      </c>
      <c r="L60" s="19">
        <v>1</v>
      </c>
      <c r="M60" s="19">
        <v>12</v>
      </c>
      <c r="N60" s="19">
        <v>34</v>
      </c>
      <c r="O60" s="19">
        <v>0</v>
      </c>
      <c r="P60" s="19">
        <v>0</v>
      </c>
      <c r="Q60" s="19">
        <v>0</v>
      </c>
      <c r="R60" s="19">
        <v>0</v>
      </c>
      <c r="S60" s="19">
        <v>59</v>
      </c>
      <c r="T60" s="19">
        <v>5</v>
      </c>
      <c r="U60" s="19">
        <v>1</v>
      </c>
      <c r="V60" s="19">
        <v>0</v>
      </c>
      <c r="W60" s="19">
        <v>65</v>
      </c>
    </row>
    <row r="61" spans="2:23" ht="20.100000000000001" customHeight="1" thickBot="1" x14ac:dyDescent="0.25">
      <c r="B61" s="4" t="s">
        <v>247</v>
      </c>
      <c r="C61" s="19">
        <v>7</v>
      </c>
      <c r="D61" s="19">
        <v>0</v>
      </c>
      <c r="E61" s="19">
        <v>0</v>
      </c>
      <c r="F61" s="19">
        <v>7</v>
      </c>
      <c r="G61" s="19">
        <v>6</v>
      </c>
      <c r="H61" s="19">
        <v>0</v>
      </c>
      <c r="I61" s="19">
        <v>0</v>
      </c>
      <c r="J61" s="19">
        <v>6</v>
      </c>
      <c r="K61" s="19">
        <v>1</v>
      </c>
      <c r="L61" s="19">
        <v>0</v>
      </c>
      <c r="M61" s="19">
        <v>0</v>
      </c>
      <c r="N61" s="19">
        <v>1</v>
      </c>
      <c r="O61" s="19">
        <v>0</v>
      </c>
      <c r="P61" s="19">
        <v>0</v>
      </c>
      <c r="Q61" s="19">
        <v>0</v>
      </c>
      <c r="R61" s="19">
        <v>0</v>
      </c>
      <c r="S61" s="19">
        <v>44</v>
      </c>
      <c r="T61" s="19">
        <v>3</v>
      </c>
      <c r="U61" s="19">
        <v>0</v>
      </c>
      <c r="V61" s="19">
        <v>0</v>
      </c>
      <c r="W61" s="19">
        <v>47</v>
      </c>
    </row>
    <row r="62" spans="2:23" ht="20.100000000000001" customHeight="1" thickBot="1" x14ac:dyDescent="0.25">
      <c r="B62" s="7" t="s">
        <v>22</v>
      </c>
      <c r="C62" s="9">
        <f>SUM(C12:C61)</f>
        <v>1861</v>
      </c>
      <c r="D62" s="9">
        <f t="shared" ref="D62:W62" si="0">SUM(D12:D61)</f>
        <v>121</v>
      </c>
      <c r="E62" s="9">
        <f t="shared" si="0"/>
        <v>136</v>
      </c>
      <c r="F62" s="9">
        <f t="shared" si="0"/>
        <v>2118</v>
      </c>
      <c r="G62" s="9">
        <f t="shared" si="0"/>
        <v>862</v>
      </c>
      <c r="H62" s="9">
        <f t="shared" si="0"/>
        <v>15</v>
      </c>
      <c r="I62" s="9">
        <f t="shared" si="0"/>
        <v>28</v>
      </c>
      <c r="J62" s="9">
        <f t="shared" si="0"/>
        <v>905</v>
      </c>
      <c r="K62" s="9">
        <f t="shared" si="0"/>
        <v>959</v>
      </c>
      <c r="L62" s="9">
        <f t="shared" si="0"/>
        <v>106</v>
      </c>
      <c r="M62" s="9">
        <f t="shared" si="0"/>
        <v>103</v>
      </c>
      <c r="N62" s="9">
        <f t="shared" si="0"/>
        <v>1168</v>
      </c>
      <c r="O62" s="9">
        <f t="shared" si="0"/>
        <v>40</v>
      </c>
      <c r="P62" s="9">
        <f t="shared" si="0"/>
        <v>0</v>
      </c>
      <c r="Q62" s="9">
        <f t="shared" si="0"/>
        <v>5</v>
      </c>
      <c r="R62" s="9">
        <f t="shared" si="0"/>
        <v>45</v>
      </c>
      <c r="S62" s="9">
        <f t="shared" si="0"/>
        <v>4335</v>
      </c>
      <c r="T62" s="9">
        <f t="shared" si="0"/>
        <v>830</v>
      </c>
      <c r="U62" s="9">
        <f t="shared" si="0"/>
        <v>563</v>
      </c>
      <c r="V62" s="9">
        <f t="shared" si="0"/>
        <v>370</v>
      </c>
      <c r="W62" s="9">
        <f t="shared" si="0"/>
        <v>6098</v>
      </c>
    </row>
    <row r="64" spans="2:23" x14ac:dyDescent="0.2">
      <c r="C64" s="49"/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45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76" t="s">
        <v>262</v>
      </c>
      <c r="D9" s="69"/>
      <c r="E9" s="69"/>
      <c r="F9" s="69"/>
      <c r="G9" s="83"/>
      <c r="H9" s="76" t="s">
        <v>263</v>
      </c>
      <c r="I9" s="69"/>
      <c r="J9" s="69"/>
      <c r="K9" s="69"/>
      <c r="L9" s="83"/>
      <c r="M9" s="76" t="s">
        <v>35</v>
      </c>
      <c r="N9" s="69"/>
      <c r="O9" s="69"/>
      <c r="P9" s="69"/>
      <c r="Q9" s="83"/>
    </row>
    <row r="10" spans="2:17" ht="28.5" customHeight="1" thickBot="1" x14ac:dyDescent="0.25">
      <c r="B10" s="11"/>
      <c r="C10" s="85" t="s">
        <v>108</v>
      </c>
      <c r="D10" s="86"/>
      <c r="E10" s="87" t="s">
        <v>109</v>
      </c>
      <c r="F10" s="87"/>
      <c r="G10" s="14" t="s">
        <v>35</v>
      </c>
      <c r="H10" s="87" t="s">
        <v>110</v>
      </c>
      <c r="I10" s="87"/>
      <c r="J10" s="84" t="s">
        <v>109</v>
      </c>
      <c r="K10" s="84"/>
      <c r="L10" s="14" t="s">
        <v>35</v>
      </c>
      <c r="M10" s="87" t="s">
        <v>108</v>
      </c>
      <c r="N10" s="87"/>
      <c r="O10" s="84" t="s">
        <v>109</v>
      </c>
      <c r="P10" s="84"/>
      <c r="Q10" s="14" t="s">
        <v>35</v>
      </c>
    </row>
    <row r="11" spans="2:17" ht="20.100000000000001" customHeight="1" thickBot="1" x14ac:dyDescent="0.25">
      <c r="B11" s="3" t="s">
        <v>198</v>
      </c>
      <c r="C11" s="18">
        <v>1</v>
      </c>
      <c r="D11" s="18">
        <v>0</v>
      </c>
      <c r="E11" s="18">
        <v>91</v>
      </c>
      <c r="F11" s="18">
        <v>97</v>
      </c>
      <c r="G11" s="18">
        <v>189</v>
      </c>
      <c r="H11" s="18">
        <v>0</v>
      </c>
      <c r="I11" s="18">
        <v>0</v>
      </c>
      <c r="J11" s="18">
        <v>0</v>
      </c>
      <c r="K11" s="18">
        <v>3</v>
      </c>
      <c r="L11" s="18">
        <v>3</v>
      </c>
      <c r="M11" s="18">
        <v>1</v>
      </c>
      <c r="N11" s="18">
        <v>0</v>
      </c>
      <c r="O11" s="18">
        <v>91</v>
      </c>
      <c r="P11" s="18">
        <v>100</v>
      </c>
      <c r="Q11" s="18">
        <v>192</v>
      </c>
    </row>
    <row r="12" spans="2:17" ht="20.100000000000001" customHeight="1" thickBot="1" x14ac:dyDescent="0.25">
      <c r="B12" s="4" t="s">
        <v>199</v>
      </c>
      <c r="C12" s="19">
        <v>8</v>
      </c>
      <c r="D12" s="19">
        <v>4</v>
      </c>
      <c r="E12" s="19">
        <v>108</v>
      </c>
      <c r="F12" s="19">
        <v>81</v>
      </c>
      <c r="G12" s="19">
        <v>201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8</v>
      </c>
      <c r="N12" s="19">
        <v>4</v>
      </c>
      <c r="O12" s="19">
        <v>108</v>
      </c>
      <c r="P12" s="19">
        <v>81</v>
      </c>
      <c r="Q12" s="19">
        <v>201</v>
      </c>
    </row>
    <row r="13" spans="2:17" ht="20.100000000000001" customHeight="1" thickBot="1" x14ac:dyDescent="0.25">
      <c r="B13" s="4" t="s">
        <v>200</v>
      </c>
      <c r="C13" s="19">
        <v>0</v>
      </c>
      <c r="D13" s="19">
        <v>0</v>
      </c>
      <c r="E13" s="19">
        <v>53</v>
      </c>
      <c r="F13" s="19">
        <v>73</v>
      </c>
      <c r="G13" s="19">
        <v>126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53</v>
      </c>
      <c r="P13" s="19">
        <v>73</v>
      </c>
      <c r="Q13" s="19">
        <v>126</v>
      </c>
    </row>
    <row r="14" spans="2:17" ht="20.100000000000001" customHeight="1" thickBot="1" x14ac:dyDescent="0.25">
      <c r="B14" s="4" t="s">
        <v>201</v>
      </c>
      <c r="C14" s="19">
        <v>2</v>
      </c>
      <c r="D14" s="19">
        <v>0</v>
      </c>
      <c r="E14" s="19">
        <v>65</v>
      </c>
      <c r="F14" s="19">
        <v>60</v>
      </c>
      <c r="G14" s="19">
        <v>127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</v>
      </c>
      <c r="N14" s="19">
        <v>0</v>
      </c>
      <c r="O14" s="19">
        <v>65</v>
      </c>
      <c r="P14" s="19">
        <v>60</v>
      </c>
      <c r="Q14" s="19">
        <v>127</v>
      </c>
    </row>
    <row r="15" spans="2:17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51</v>
      </c>
      <c r="F15" s="19">
        <v>48</v>
      </c>
      <c r="G15" s="19">
        <v>99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51</v>
      </c>
      <c r="P15" s="19">
        <v>48</v>
      </c>
      <c r="Q15" s="19">
        <v>99</v>
      </c>
    </row>
    <row r="16" spans="2:17" ht="20.100000000000001" customHeight="1" thickBot="1" x14ac:dyDescent="0.25">
      <c r="B16" s="4" t="s">
        <v>203</v>
      </c>
      <c r="C16" s="19">
        <v>0</v>
      </c>
      <c r="D16" s="19">
        <v>2</v>
      </c>
      <c r="E16" s="19">
        <v>16</v>
      </c>
      <c r="F16" s="19">
        <v>82</v>
      </c>
      <c r="G16" s="19">
        <v>100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2</v>
      </c>
      <c r="O16" s="19">
        <v>16</v>
      </c>
      <c r="P16" s="19">
        <v>82</v>
      </c>
      <c r="Q16" s="19">
        <v>100</v>
      </c>
    </row>
    <row r="17" spans="2:17" ht="20.100000000000001" customHeight="1" thickBot="1" x14ac:dyDescent="0.25">
      <c r="B17" s="4" t="s">
        <v>204</v>
      </c>
      <c r="C17" s="19">
        <v>4</v>
      </c>
      <c r="D17" s="19">
        <v>3</v>
      </c>
      <c r="E17" s="19">
        <v>175</v>
      </c>
      <c r="F17" s="19">
        <v>180</v>
      </c>
      <c r="G17" s="19">
        <v>362</v>
      </c>
      <c r="H17" s="19">
        <v>0</v>
      </c>
      <c r="I17" s="19">
        <v>0</v>
      </c>
      <c r="J17" s="19">
        <v>0</v>
      </c>
      <c r="K17" s="19">
        <v>8</v>
      </c>
      <c r="L17" s="19">
        <v>8</v>
      </c>
      <c r="M17" s="19">
        <v>4</v>
      </c>
      <c r="N17" s="19">
        <v>3</v>
      </c>
      <c r="O17" s="19">
        <v>175</v>
      </c>
      <c r="P17" s="19">
        <v>188</v>
      </c>
      <c r="Q17" s="19">
        <v>370</v>
      </c>
    </row>
    <row r="18" spans="2:17" ht="20.100000000000001" customHeight="1" thickBot="1" x14ac:dyDescent="0.25">
      <c r="B18" s="4" t="s">
        <v>205</v>
      </c>
      <c r="C18" s="19">
        <v>6</v>
      </c>
      <c r="D18" s="19">
        <v>7</v>
      </c>
      <c r="E18" s="19">
        <v>89</v>
      </c>
      <c r="F18" s="19">
        <v>236</v>
      </c>
      <c r="G18" s="19">
        <v>338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6</v>
      </c>
      <c r="N18" s="19">
        <v>7</v>
      </c>
      <c r="O18" s="19">
        <v>89</v>
      </c>
      <c r="P18" s="19">
        <v>236</v>
      </c>
      <c r="Q18" s="19">
        <v>338</v>
      </c>
    </row>
    <row r="19" spans="2:17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21</v>
      </c>
      <c r="F19" s="19">
        <v>23</v>
      </c>
      <c r="G19" s="19">
        <v>44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21</v>
      </c>
      <c r="P19" s="19">
        <v>23</v>
      </c>
      <c r="Q19" s="19">
        <v>44</v>
      </c>
    </row>
    <row r="20" spans="2:17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1</v>
      </c>
      <c r="F20" s="19">
        <v>8</v>
      </c>
      <c r="G20" s="19">
        <v>9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1</v>
      </c>
      <c r="P20" s="19">
        <v>8</v>
      </c>
      <c r="Q20" s="19">
        <v>9</v>
      </c>
    </row>
    <row r="21" spans="2:17" ht="20.100000000000001" customHeight="1" thickBot="1" x14ac:dyDescent="0.25">
      <c r="B21" s="4" t="s">
        <v>208</v>
      </c>
      <c r="C21" s="19">
        <v>2</v>
      </c>
      <c r="D21" s="19">
        <v>0</v>
      </c>
      <c r="E21" s="19">
        <v>49</v>
      </c>
      <c r="F21" s="19">
        <v>140</v>
      </c>
      <c r="G21" s="19">
        <v>191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2</v>
      </c>
      <c r="N21" s="19">
        <v>0</v>
      </c>
      <c r="O21" s="19">
        <v>49</v>
      </c>
      <c r="P21" s="19">
        <v>140</v>
      </c>
      <c r="Q21" s="19">
        <v>191</v>
      </c>
    </row>
    <row r="22" spans="2:17" ht="20.100000000000001" customHeight="1" thickBot="1" x14ac:dyDescent="0.25">
      <c r="B22" s="4" t="s">
        <v>209</v>
      </c>
      <c r="C22" s="19">
        <v>5</v>
      </c>
      <c r="D22" s="19">
        <v>28</v>
      </c>
      <c r="E22" s="19">
        <v>87</v>
      </c>
      <c r="F22" s="19">
        <v>105</v>
      </c>
      <c r="G22" s="19">
        <v>225</v>
      </c>
      <c r="H22" s="19">
        <v>0</v>
      </c>
      <c r="I22" s="19">
        <v>1</v>
      </c>
      <c r="J22" s="19">
        <v>0</v>
      </c>
      <c r="K22" s="19">
        <v>0</v>
      </c>
      <c r="L22" s="19">
        <v>1</v>
      </c>
      <c r="M22" s="19">
        <v>5</v>
      </c>
      <c r="N22" s="19">
        <v>29</v>
      </c>
      <c r="O22" s="19">
        <v>87</v>
      </c>
      <c r="P22" s="19">
        <v>105</v>
      </c>
      <c r="Q22" s="19">
        <v>226</v>
      </c>
    </row>
    <row r="23" spans="2:17" ht="20.100000000000001" customHeight="1" thickBot="1" x14ac:dyDescent="0.25">
      <c r="B23" s="4" t="s">
        <v>210</v>
      </c>
      <c r="C23" s="19">
        <v>2</v>
      </c>
      <c r="D23" s="19">
        <v>16</v>
      </c>
      <c r="E23" s="19">
        <v>68</v>
      </c>
      <c r="F23" s="19">
        <v>230</v>
      </c>
      <c r="G23" s="19">
        <v>316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</v>
      </c>
      <c r="N23" s="19">
        <v>16</v>
      </c>
      <c r="O23" s="19">
        <v>68</v>
      </c>
      <c r="P23" s="19">
        <v>230</v>
      </c>
      <c r="Q23" s="19">
        <v>316</v>
      </c>
    </row>
    <row r="24" spans="2:17" ht="20.100000000000001" customHeight="1" thickBot="1" x14ac:dyDescent="0.25">
      <c r="B24" s="4" t="s">
        <v>211</v>
      </c>
      <c r="C24" s="19">
        <v>2</v>
      </c>
      <c r="D24" s="19">
        <v>0</v>
      </c>
      <c r="E24" s="19">
        <v>18</v>
      </c>
      <c r="F24" s="19">
        <v>83</v>
      </c>
      <c r="G24" s="19">
        <v>103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2</v>
      </c>
      <c r="N24" s="19">
        <v>0</v>
      </c>
      <c r="O24" s="19">
        <v>18</v>
      </c>
      <c r="P24" s="19">
        <v>83</v>
      </c>
      <c r="Q24" s="19">
        <v>103</v>
      </c>
    </row>
    <row r="25" spans="2:17" ht="20.100000000000001" customHeight="1" thickBot="1" x14ac:dyDescent="0.25">
      <c r="B25" s="4" t="s">
        <v>212</v>
      </c>
      <c r="C25" s="19">
        <v>1</v>
      </c>
      <c r="D25" s="19">
        <v>1</v>
      </c>
      <c r="E25" s="19">
        <v>89</v>
      </c>
      <c r="F25" s="19">
        <v>75</v>
      </c>
      <c r="G25" s="19">
        <v>166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  <c r="N25" s="19">
        <v>1</v>
      </c>
      <c r="O25" s="19">
        <v>89</v>
      </c>
      <c r="P25" s="19">
        <v>75</v>
      </c>
      <c r="Q25" s="19">
        <v>166</v>
      </c>
    </row>
    <row r="26" spans="2:17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48</v>
      </c>
      <c r="F26" s="27">
        <v>38</v>
      </c>
      <c r="G26" s="27">
        <v>86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48</v>
      </c>
      <c r="P26" s="27">
        <v>38</v>
      </c>
      <c r="Q26" s="27">
        <v>86</v>
      </c>
    </row>
    <row r="27" spans="2:17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18</v>
      </c>
      <c r="G27" s="29">
        <v>18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18</v>
      </c>
      <c r="Q27" s="29">
        <v>18</v>
      </c>
    </row>
    <row r="28" spans="2:17" ht="20.100000000000001" customHeight="1" thickBot="1" x14ac:dyDescent="0.25">
      <c r="B28" s="4" t="s">
        <v>215</v>
      </c>
      <c r="C28" s="29">
        <v>2</v>
      </c>
      <c r="D28" s="29">
        <v>0</v>
      </c>
      <c r="E28" s="29">
        <v>12</v>
      </c>
      <c r="F28" s="29">
        <v>47</v>
      </c>
      <c r="G28" s="29">
        <v>61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2</v>
      </c>
      <c r="N28" s="29">
        <v>0</v>
      </c>
      <c r="O28" s="29">
        <v>12</v>
      </c>
      <c r="P28" s="29">
        <v>47</v>
      </c>
      <c r="Q28" s="29">
        <v>61</v>
      </c>
    </row>
    <row r="29" spans="2:17" ht="20.100000000000001" customHeight="1" thickBot="1" x14ac:dyDescent="0.25">
      <c r="B29" s="4" t="s">
        <v>216</v>
      </c>
      <c r="C29" s="28">
        <v>2</v>
      </c>
      <c r="D29" s="28">
        <v>0</v>
      </c>
      <c r="E29" s="28">
        <v>20</v>
      </c>
      <c r="F29" s="28">
        <v>49</v>
      </c>
      <c r="G29" s="28">
        <v>71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2</v>
      </c>
      <c r="N29" s="28">
        <v>0</v>
      </c>
      <c r="O29" s="28">
        <v>20</v>
      </c>
      <c r="P29" s="28">
        <v>49</v>
      </c>
      <c r="Q29" s="28">
        <v>71</v>
      </c>
    </row>
    <row r="30" spans="2:17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2</v>
      </c>
      <c r="F30" s="19">
        <v>38</v>
      </c>
      <c r="G30" s="19">
        <v>40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2</v>
      </c>
      <c r="P30" s="19">
        <v>38</v>
      </c>
      <c r="Q30" s="19">
        <v>40</v>
      </c>
    </row>
    <row r="31" spans="2:17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31</v>
      </c>
      <c r="G31" s="19">
        <v>31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31</v>
      </c>
      <c r="Q31" s="19">
        <v>31</v>
      </c>
    </row>
    <row r="32" spans="2:17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5</v>
      </c>
      <c r="F32" s="19">
        <v>30</v>
      </c>
      <c r="G32" s="19">
        <v>35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5</v>
      </c>
      <c r="P32" s="19">
        <v>30</v>
      </c>
      <c r="Q32" s="19">
        <v>35</v>
      </c>
    </row>
    <row r="33" spans="2:17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12</v>
      </c>
      <c r="F33" s="19">
        <v>5</v>
      </c>
      <c r="G33" s="19">
        <v>17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12</v>
      </c>
      <c r="P33" s="19">
        <v>5</v>
      </c>
      <c r="Q33" s="19">
        <v>17</v>
      </c>
    </row>
    <row r="34" spans="2:17" ht="20.100000000000001" customHeight="1" thickBot="1" x14ac:dyDescent="0.25">
      <c r="B34" s="4" t="s">
        <v>221</v>
      </c>
      <c r="C34" s="19">
        <v>3</v>
      </c>
      <c r="D34" s="19">
        <v>0</v>
      </c>
      <c r="E34" s="19">
        <v>53</v>
      </c>
      <c r="F34" s="19">
        <v>10</v>
      </c>
      <c r="G34" s="19">
        <v>66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3</v>
      </c>
      <c r="N34" s="19">
        <v>0</v>
      </c>
      <c r="O34" s="19">
        <v>53</v>
      </c>
      <c r="P34" s="19">
        <v>10</v>
      </c>
      <c r="Q34" s="19">
        <v>66</v>
      </c>
    </row>
    <row r="35" spans="2:17" ht="20.100000000000001" customHeight="1" thickBot="1" x14ac:dyDescent="0.25">
      <c r="B35" s="4" t="s">
        <v>222</v>
      </c>
      <c r="C35" s="19">
        <v>0</v>
      </c>
      <c r="D35" s="19">
        <v>1</v>
      </c>
      <c r="E35" s="19">
        <v>0</v>
      </c>
      <c r="F35" s="19">
        <v>35</v>
      </c>
      <c r="G35" s="19">
        <v>36</v>
      </c>
      <c r="H35" s="19">
        <v>0</v>
      </c>
      <c r="I35" s="19">
        <v>0</v>
      </c>
      <c r="J35" s="19">
        <v>0</v>
      </c>
      <c r="K35" s="19">
        <v>1</v>
      </c>
      <c r="L35" s="19">
        <v>1</v>
      </c>
      <c r="M35" s="19">
        <v>0</v>
      </c>
      <c r="N35" s="19">
        <v>1</v>
      </c>
      <c r="O35" s="19">
        <v>0</v>
      </c>
      <c r="P35" s="19">
        <v>36</v>
      </c>
      <c r="Q35" s="19">
        <v>37</v>
      </c>
    </row>
    <row r="36" spans="2:17" ht="20.100000000000001" customHeight="1" thickBot="1" x14ac:dyDescent="0.25">
      <c r="B36" s="4" t="s">
        <v>223</v>
      </c>
      <c r="C36" s="19">
        <v>0</v>
      </c>
      <c r="D36" s="19">
        <v>1</v>
      </c>
      <c r="E36" s="19">
        <v>48</v>
      </c>
      <c r="F36" s="19">
        <v>46</v>
      </c>
      <c r="G36" s="19">
        <v>95</v>
      </c>
      <c r="H36" s="19">
        <v>0</v>
      </c>
      <c r="I36" s="19">
        <v>0</v>
      </c>
      <c r="J36" s="19">
        <v>0</v>
      </c>
      <c r="K36" s="19">
        <v>1</v>
      </c>
      <c r="L36" s="19">
        <v>1</v>
      </c>
      <c r="M36" s="19">
        <v>0</v>
      </c>
      <c r="N36" s="19">
        <v>1</v>
      </c>
      <c r="O36" s="19">
        <v>48</v>
      </c>
      <c r="P36" s="19">
        <v>47</v>
      </c>
      <c r="Q36" s="19">
        <v>96</v>
      </c>
    </row>
    <row r="37" spans="2:17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28</v>
      </c>
      <c r="F37" s="19">
        <v>51</v>
      </c>
      <c r="G37" s="19">
        <v>79</v>
      </c>
      <c r="H37" s="19">
        <v>0</v>
      </c>
      <c r="I37" s="19">
        <v>0</v>
      </c>
      <c r="J37" s="19">
        <v>0</v>
      </c>
      <c r="K37" s="19">
        <v>1</v>
      </c>
      <c r="L37" s="19">
        <v>1</v>
      </c>
      <c r="M37" s="19">
        <v>0</v>
      </c>
      <c r="N37" s="19">
        <v>0</v>
      </c>
      <c r="O37" s="19">
        <v>28</v>
      </c>
      <c r="P37" s="19">
        <v>52</v>
      </c>
      <c r="Q37" s="19">
        <v>80</v>
      </c>
    </row>
    <row r="38" spans="2:17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25</v>
      </c>
      <c r="F38" s="19">
        <v>31</v>
      </c>
      <c r="G38" s="19">
        <v>56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25</v>
      </c>
      <c r="P38" s="19">
        <v>31</v>
      </c>
      <c r="Q38" s="19">
        <v>56</v>
      </c>
    </row>
    <row r="39" spans="2:17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7</v>
      </c>
      <c r="F39" s="19">
        <v>24</v>
      </c>
      <c r="G39" s="19">
        <v>31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7</v>
      </c>
      <c r="P39" s="19">
        <v>24</v>
      </c>
      <c r="Q39" s="19">
        <v>31</v>
      </c>
    </row>
    <row r="40" spans="2:17" ht="20.100000000000001" customHeight="1" thickBot="1" x14ac:dyDescent="0.25">
      <c r="B40" s="4" t="s">
        <v>227</v>
      </c>
      <c r="C40" s="19">
        <v>0</v>
      </c>
      <c r="D40" s="19">
        <v>12</v>
      </c>
      <c r="E40" s="19">
        <v>39</v>
      </c>
      <c r="F40" s="19">
        <v>101</v>
      </c>
      <c r="G40" s="19">
        <v>152</v>
      </c>
      <c r="H40" s="19">
        <v>0</v>
      </c>
      <c r="I40" s="19">
        <v>0</v>
      </c>
      <c r="J40" s="19">
        <v>0</v>
      </c>
      <c r="K40" s="19">
        <v>1</v>
      </c>
      <c r="L40" s="19">
        <v>1</v>
      </c>
      <c r="M40" s="19">
        <v>0</v>
      </c>
      <c r="N40" s="19">
        <v>12</v>
      </c>
      <c r="O40" s="19">
        <v>39</v>
      </c>
      <c r="P40" s="19">
        <v>102</v>
      </c>
      <c r="Q40" s="19">
        <v>153</v>
      </c>
    </row>
    <row r="41" spans="2:17" ht="20.100000000000001" customHeight="1" thickBot="1" x14ac:dyDescent="0.25">
      <c r="B41" s="4" t="s">
        <v>228</v>
      </c>
      <c r="C41" s="19">
        <v>3</v>
      </c>
      <c r="D41" s="19">
        <v>1</v>
      </c>
      <c r="E41" s="19">
        <v>566</v>
      </c>
      <c r="F41" s="19">
        <v>563</v>
      </c>
      <c r="G41" s="19">
        <v>1133</v>
      </c>
      <c r="H41" s="19">
        <v>0</v>
      </c>
      <c r="I41" s="19">
        <v>2</v>
      </c>
      <c r="J41" s="19">
        <v>0</v>
      </c>
      <c r="K41" s="19">
        <v>3</v>
      </c>
      <c r="L41" s="19">
        <v>5</v>
      </c>
      <c r="M41" s="19">
        <v>3</v>
      </c>
      <c r="N41" s="19">
        <v>3</v>
      </c>
      <c r="O41" s="19">
        <v>566</v>
      </c>
      <c r="P41" s="19">
        <v>566</v>
      </c>
      <c r="Q41" s="19">
        <v>1138</v>
      </c>
    </row>
    <row r="42" spans="2:17" ht="20.100000000000001" customHeight="1" thickBot="1" x14ac:dyDescent="0.25">
      <c r="B42" s="4" t="s">
        <v>229</v>
      </c>
      <c r="C42" s="19">
        <v>1</v>
      </c>
      <c r="D42" s="19">
        <v>0</v>
      </c>
      <c r="E42" s="19">
        <v>92</v>
      </c>
      <c r="F42" s="19">
        <v>68</v>
      </c>
      <c r="G42" s="19">
        <v>161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0</v>
      </c>
      <c r="O42" s="19">
        <v>92</v>
      </c>
      <c r="P42" s="19">
        <v>68</v>
      </c>
      <c r="Q42" s="19">
        <v>161</v>
      </c>
    </row>
    <row r="43" spans="2:17" ht="20.100000000000001" customHeight="1" thickBot="1" x14ac:dyDescent="0.25">
      <c r="B43" s="4" t="s">
        <v>230</v>
      </c>
      <c r="C43" s="19">
        <v>3</v>
      </c>
      <c r="D43" s="19">
        <v>2</v>
      </c>
      <c r="E43" s="19">
        <v>15</v>
      </c>
      <c r="F43" s="19">
        <v>86</v>
      </c>
      <c r="G43" s="19">
        <v>106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3</v>
      </c>
      <c r="N43" s="19">
        <v>2</v>
      </c>
      <c r="O43" s="19">
        <v>15</v>
      </c>
      <c r="P43" s="19">
        <v>86</v>
      </c>
      <c r="Q43" s="19">
        <v>106</v>
      </c>
    </row>
    <row r="44" spans="2:17" ht="20.100000000000001" customHeight="1" thickBot="1" x14ac:dyDescent="0.25">
      <c r="B44" s="4" t="s">
        <v>231</v>
      </c>
      <c r="C44" s="19">
        <v>1</v>
      </c>
      <c r="D44" s="19">
        <v>0</v>
      </c>
      <c r="E44" s="19">
        <v>84</v>
      </c>
      <c r="F44" s="19">
        <v>83</v>
      </c>
      <c r="G44" s="19">
        <v>168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</v>
      </c>
      <c r="N44" s="19">
        <v>0</v>
      </c>
      <c r="O44" s="19">
        <v>84</v>
      </c>
      <c r="P44" s="19">
        <v>83</v>
      </c>
      <c r="Q44" s="19">
        <v>168</v>
      </c>
    </row>
    <row r="45" spans="2:17" ht="20.100000000000001" customHeight="1" thickBot="1" x14ac:dyDescent="0.25">
      <c r="B45" s="4" t="s">
        <v>232</v>
      </c>
      <c r="C45" s="19">
        <v>6</v>
      </c>
      <c r="D45" s="19">
        <v>2</v>
      </c>
      <c r="E45" s="19">
        <v>187</v>
      </c>
      <c r="F45" s="19">
        <v>312</v>
      </c>
      <c r="G45" s="19">
        <v>507</v>
      </c>
      <c r="H45" s="19">
        <v>0</v>
      </c>
      <c r="I45" s="19">
        <v>1</v>
      </c>
      <c r="J45" s="19">
        <v>0</v>
      </c>
      <c r="K45" s="19">
        <v>0</v>
      </c>
      <c r="L45" s="19">
        <v>1</v>
      </c>
      <c r="M45" s="19">
        <v>6</v>
      </c>
      <c r="N45" s="19">
        <v>3</v>
      </c>
      <c r="O45" s="19">
        <v>187</v>
      </c>
      <c r="P45" s="19">
        <v>312</v>
      </c>
      <c r="Q45" s="19">
        <v>508</v>
      </c>
    </row>
    <row r="46" spans="2:17" ht="20.100000000000001" customHeight="1" thickBot="1" x14ac:dyDescent="0.25">
      <c r="B46" s="4" t="s">
        <v>233</v>
      </c>
      <c r="C46" s="19">
        <v>0</v>
      </c>
      <c r="D46" s="19">
        <v>5</v>
      </c>
      <c r="E46" s="19">
        <v>74</v>
      </c>
      <c r="F46" s="19">
        <v>44</v>
      </c>
      <c r="G46" s="19">
        <v>123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5</v>
      </c>
      <c r="O46" s="19">
        <v>74</v>
      </c>
      <c r="P46" s="19">
        <v>44</v>
      </c>
      <c r="Q46" s="19">
        <v>123</v>
      </c>
    </row>
    <row r="47" spans="2:17" ht="20.100000000000001" customHeight="1" thickBot="1" x14ac:dyDescent="0.25">
      <c r="B47" s="4" t="s">
        <v>234</v>
      </c>
      <c r="C47" s="19">
        <v>1</v>
      </c>
      <c r="D47" s="19">
        <v>4</v>
      </c>
      <c r="E47" s="19">
        <v>130</v>
      </c>
      <c r="F47" s="19">
        <v>370</v>
      </c>
      <c r="G47" s="19">
        <v>505</v>
      </c>
      <c r="H47" s="19">
        <v>0</v>
      </c>
      <c r="I47" s="19">
        <v>1</v>
      </c>
      <c r="J47" s="19">
        <v>0</v>
      </c>
      <c r="K47" s="19">
        <v>2</v>
      </c>
      <c r="L47" s="19">
        <v>3</v>
      </c>
      <c r="M47" s="19">
        <v>1</v>
      </c>
      <c r="N47" s="19">
        <v>5</v>
      </c>
      <c r="O47" s="19">
        <v>130</v>
      </c>
      <c r="P47" s="19">
        <v>372</v>
      </c>
      <c r="Q47" s="19">
        <v>508</v>
      </c>
    </row>
    <row r="48" spans="2:17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7</v>
      </c>
      <c r="F48" s="19">
        <v>74</v>
      </c>
      <c r="G48" s="19">
        <v>81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7</v>
      </c>
      <c r="P48" s="19">
        <v>74</v>
      </c>
      <c r="Q48" s="19">
        <v>81</v>
      </c>
    </row>
    <row r="49" spans="2:17" ht="20.100000000000001" customHeight="1" thickBot="1" x14ac:dyDescent="0.25">
      <c r="B49" s="4" t="s">
        <v>236</v>
      </c>
      <c r="C49" s="19">
        <v>10</v>
      </c>
      <c r="D49" s="19">
        <v>1</v>
      </c>
      <c r="E49" s="19">
        <v>21</v>
      </c>
      <c r="F49" s="19">
        <v>33</v>
      </c>
      <c r="G49" s="19">
        <v>65</v>
      </c>
      <c r="H49" s="19">
        <v>0</v>
      </c>
      <c r="I49" s="19">
        <v>0</v>
      </c>
      <c r="J49" s="19">
        <v>0</v>
      </c>
      <c r="K49" s="19">
        <v>4</v>
      </c>
      <c r="L49" s="19">
        <v>4</v>
      </c>
      <c r="M49" s="19">
        <v>10</v>
      </c>
      <c r="N49" s="19">
        <v>1</v>
      </c>
      <c r="O49" s="19">
        <v>21</v>
      </c>
      <c r="P49" s="19">
        <v>37</v>
      </c>
      <c r="Q49" s="19">
        <v>69</v>
      </c>
    </row>
    <row r="50" spans="2:17" ht="20.100000000000001" customHeight="1" thickBot="1" x14ac:dyDescent="0.25">
      <c r="B50" s="4" t="s">
        <v>237</v>
      </c>
      <c r="C50" s="19">
        <v>1</v>
      </c>
      <c r="D50" s="19">
        <v>1</v>
      </c>
      <c r="E50" s="19">
        <v>24</v>
      </c>
      <c r="F50" s="19">
        <v>110</v>
      </c>
      <c r="G50" s="19">
        <v>136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</v>
      </c>
      <c r="N50" s="19">
        <v>1</v>
      </c>
      <c r="O50" s="19">
        <v>24</v>
      </c>
      <c r="P50" s="19">
        <v>110</v>
      </c>
      <c r="Q50" s="19">
        <v>136</v>
      </c>
    </row>
    <row r="51" spans="2:17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14</v>
      </c>
      <c r="F51" s="19">
        <v>49</v>
      </c>
      <c r="G51" s="19">
        <v>63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14</v>
      </c>
      <c r="P51" s="19">
        <v>49</v>
      </c>
      <c r="Q51" s="19">
        <v>63</v>
      </c>
    </row>
    <row r="52" spans="2:17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12</v>
      </c>
      <c r="F52" s="19">
        <v>49</v>
      </c>
      <c r="G52" s="19">
        <v>61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12</v>
      </c>
      <c r="P52" s="19">
        <v>49</v>
      </c>
      <c r="Q52" s="19">
        <v>61</v>
      </c>
    </row>
    <row r="53" spans="2:17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35</v>
      </c>
      <c r="F53" s="19">
        <v>84</v>
      </c>
      <c r="G53" s="19">
        <v>119</v>
      </c>
      <c r="H53" s="19">
        <v>0</v>
      </c>
      <c r="I53" s="19">
        <v>0</v>
      </c>
      <c r="J53" s="19">
        <v>0</v>
      </c>
      <c r="K53" s="19">
        <v>1</v>
      </c>
      <c r="L53" s="19">
        <v>1</v>
      </c>
      <c r="M53" s="19">
        <v>0</v>
      </c>
      <c r="N53" s="19">
        <v>0</v>
      </c>
      <c r="O53" s="19">
        <v>35</v>
      </c>
      <c r="P53" s="19">
        <v>85</v>
      </c>
      <c r="Q53" s="19">
        <v>120</v>
      </c>
    </row>
    <row r="54" spans="2:17" ht="20.100000000000001" customHeight="1" thickBot="1" x14ac:dyDescent="0.25">
      <c r="B54" s="4" t="s">
        <v>241</v>
      </c>
      <c r="C54" s="19">
        <v>2</v>
      </c>
      <c r="D54" s="19">
        <v>93</v>
      </c>
      <c r="E54" s="19">
        <v>342</v>
      </c>
      <c r="F54" s="19">
        <v>953</v>
      </c>
      <c r="G54" s="19">
        <v>1390</v>
      </c>
      <c r="H54" s="19">
        <v>0</v>
      </c>
      <c r="I54" s="19">
        <v>0</v>
      </c>
      <c r="J54" s="19">
        <v>0</v>
      </c>
      <c r="K54" s="19">
        <v>2</v>
      </c>
      <c r="L54" s="19">
        <v>2</v>
      </c>
      <c r="M54" s="19">
        <v>2</v>
      </c>
      <c r="N54" s="19">
        <v>93</v>
      </c>
      <c r="O54" s="19">
        <v>342</v>
      </c>
      <c r="P54" s="19">
        <v>955</v>
      </c>
      <c r="Q54" s="19">
        <v>1392</v>
      </c>
    </row>
    <row r="55" spans="2:17" ht="20.100000000000001" customHeight="1" thickBot="1" x14ac:dyDescent="0.25">
      <c r="B55" s="4" t="s">
        <v>242</v>
      </c>
      <c r="C55" s="19">
        <v>2</v>
      </c>
      <c r="D55" s="19">
        <v>3</v>
      </c>
      <c r="E55" s="19">
        <v>112</v>
      </c>
      <c r="F55" s="19">
        <v>134</v>
      </c>
      <c r="G55" s="19">
        <v>251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2</v>
      </c>
      <c r="N55" s="19">
        <v>3</v>
      </c>
      <c r="O55" s="19">
        <v>112</v>
      </c>
      <c r="P55" s="19">
        <v>134</v>
      </c>
      <c r="Q55" s="19">
        <v>251</v>
      </c>
    </row>
    <row r="56" spans="2:17" ht="20.100000000000001" customHeight="1" thickBot="1" x14ac:dyDescent="0.25">
      <c r="B56" s="4" t="s">
        <v>243</v>
      </c>
      <c r="C56" s="19">
        <v>0</v>
      </c>
      <c r="D56" s="19">
        <v>2</v>
      </c>
      <c r="E56" s="19">
        <v>13</v>
      </c>
      <c r="F56" s="19">
        <v>95</v>
      </c>
      <c r="G56" s="19">
        <v>110</v>
      </c>
      <c r="H56" s="19">
        <v>0</v>
      </c>
      <c r="I56" s="19">
        <v>0</v>
      </c>
      <c r="J56" s="19">
        <v>0</v>
      </c>
      <c r="K56" s="19">
        <v>1</v>
      </c>
      <c r="L56" s="19">
        <v>1</v>
      </c>
      <c r="M56" s="19">
        <v>0</v>
      </c>
      <c r="N56" s="19">
        <v>2</v>
      </c>
      <c r="O56" s="19">
        <v>13</v>
      </c>
      <c r="P56" s="19">
        <v>96</v>
      </c>
      <c r="Q56" s="19">
        <v>111</v>
      </c>
    </row>
    <row r="57" spans="2:17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5</v>
      </c>
      <c r="F57" s="19">
        <v>38</v>
      </c>
      <c r="G57" s="19">
        <v>43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5</v>
      </c>
      <c r="P57" s="19">
        <v>38</v>
      </c>
      <c r="Q57" s="19">
        <v>43</v>
      </c>
    </row>
    <row r="58" spans="2:17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21</v>
      </c>
      <c r="F58" s="19">
        <v>118</v>
      </c>
      <c r="G58" s="19">
        <v>139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21</v>
      </c>
      <c r="P58" s="19">
        <v>118</v>
      </c>
      <c r="Q58" s="19">
        <v>139</v>
      </c>
    </row>
    <row r="59" spans="2:17" ht="20.100000000000001" customHeight="1" thickBot="1" x14ac:dyDescent="0.25">
      <c r="B59" s="4" t="s">
        <v>246</v>
      </c>
      <c r="C59" s="19">
        <v>1</v>
      </c>
      <c r="D59" s="19">
        <v>2</v>
      </c>
      <c r="E59" s="19">
        <v>74</v>
      </c>
      <c r="F59" s="19">
        <v>181</v>
      </c>
      <c r="G59" s="19">
        <v>258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</v>
      </c>
      <c r="N59" s="19">
        <v>2</v>
      </c>
      <c r="O59" s="19">
        <v>74</v>
      </c>
      <c r="P59" s="19">
        <v>181</v>
      </c>
      <c r="Q59" s="19">
        <v>258</v>
      </c>
    </row>
    <row r="60" spans="2:17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35</v>
      </c>
      <c r="F60" s="19">
        <v>35</v>
      </c>
      <c r="G60" s="19">
        <v>70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35</v>
      </c>
      <c r="P60" s="19">
        <v>35</v>
      </c>
      <c r="Q60" s="19">
        <v>70</v>
      </c>
    </row>
    <row r="61" spans="2:17" ht="20.100000000000001" customHeight="1" thickBot="1" x14ac:dyDescent="0.25">
      <c r="B61" s="7" t="s">
        <v>22</v>
      </c>
      <c r="C61" s="47">
        <f>SUM(C11:C60)</f>
        <v>71</v>
      </c>
      <c r="D61" s="47">
        <f t="shared" ref="D61:Q61" si="0">SUM(D11:D60)</f>
        <v>191</v>
      </c>
      <c r="E61" s="47">
        <f t="shared" si="0"/>
        <v>3143</v>
      </c>
      <c r="F61" s="47">
        <f t="shared" si="0"/>
        <v>5554</v>
      </c>
      <c r="G61" s="47">
        <f t="shared" si="0"/>
        <v>8959</v>
      </c>
      <c r="H61" s="47">
        <f t="shared" si="0"/>
        <v>0</v>
      </c>
      <c r="I61" s="47">
        <f t="shared" si="0"/>
        <v>5</v>
      </c>
      <c r="J61" s="47">
        <f t="shared" si="0"/>
        <v>0</v>
      </c>
      <c r="K61" s="47">
        <f t="shared" si="0"/>
        <v>28</v>
      </c>
      <c r="L61" s="47">
        <f t="shared" si="0"/>
        <v>33</v>
      </c>
      <c r="M61" s="47">
        <f t="shared" si="0"/>
        <v>71</v>
      </c>
      <c r="N61" s="47">
        <f t="shared" si="0"/>
        <v>196</v>
      </c>
      <c r="O61" s="47">
        <f t="shared" si="0"/>
        <v>3143</v>
      </c>
      <c r="P61" s="47">
        <f t="shared" si="0"/>
        <v>5582</v>
      </c>
      <c r="Q61" s="47">
        <f t="shared" si="0"/>
        <v>8992</v>
      </c>
    </row>
    <row r="63" spans="2:17" x14ac:dyDescent="0.2">
      <c r="C63" s="50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2:11" ht="44.25" customHeight="1" thickBot="1" x14ac:dyDescent="0.25">
      <c r="B9" s="13"/>
      <c r="C9" s="69" t="s">
        <v>110</v>
      </c>
      <c r="D9" s="69"/>
      <c r="E9" s="83"/>
      <c r="F9" s="76" t="s">
        <v>109</v>
      </c>
      <c r="G9" s="69"/>
      <c r="H9" s="83"/>
      <c r="I9" s="76" t="s">
        <v>111</v>
      </c>
      <c r="J9" s="69"/>
      <c r="K9" s="83"/>
    </row>
    <row r="10" spans="2:11" ht="42" customHeight="1" thickBot="1" x14ac:dyDescent="0.25">
      <c r="B10" s="11"/>
      <c r="C10" s="16" t="s">
        <v>112</v>
      </c>
      <c r="D10" s="17" t="s">
        <v>113</v>
      </c>
      <c r="E10" s="17" t="s">
        <v>35</v>
      </c>
      <c r="F10" s="17" t="s">
        <v>112</v>
      </c>
      <c r="G10" s="17" t="s">
        <v>113</v>
      </c>
      <c r="H10" s="17" t="s">
        <v>35</v>
      </c>
      <c r="I10" s="17" t="s">
        <v>112</v>
      </c>
      <c r="J10" s="17" t="s">
        <v>113</v>
      </c>
      <c r="K10" s="17" t="s">
        <v>35</v>
      </c>
    </row>
    <row r="11" spans="2:11" ht="20.100000000000001" customHeight="1" thickBot="1" x14ac:dyDescent="0.25">
      <c r="B11" s="3" t="s">
        <v>198</v>
      </c>
      <c r="C11" s="18">
        <v>1</v>
      </c>
      <c r="D11" s="18">
        <v>0</v>
      </c>
      <c r="E11" s="18">
        <v>1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1</v>
      </c>
    </row>
    <row r="12" spans="2:11" ht="20.100000000000001" customHeight="1" thickBot="1" x14ac:dyDescent="0.25">
      <c r="B12" s="4" t="s">
        <v>199</v>
      </c>
      <c r="C12" s="19">
        <v>0</v>
      </c>
      <c r="D12" s="19">
        <v>0</v>
      </c>
      <c r="E12" s="19">
        <v>0</v>
      </c>
      <c r="F12" s="19">
        <v>3</v>
      </c>
      <c r="G12" s="19">
        <v>0</v>
      </c>
      <c r="H12" s="19">
        <v>3</v>
      </c>
      <c r="I12" s="19">
        <v>3</v>
      </c>
      <c r="J12" s="19">
        <v>0</v>
      </c>
      <c r="K12" s="19">
        <v>3</v>
      </c>
    </row>
    <row r="13" spans="2:11" ht="20.100000000000001" customHeight="1" thickBot="1" x14ac:dyDescent="0.25">
      <c r="B13" s="4" t="s">
        <v>200</v>
      </c>
      <c r="C13" s="19">
        <v>1</v>
      </c>
      <c r="D13" s="19">
        <v>0</v>
      </c>
      <c r="E13" s="19">
        <v>1</v>
      </c>
      <c r="F13" s="19">
        <v>1</v>
      </c>
      <c r="G13" s="19">
        <v>0</v>
      </c>
      <c r="H13" s="19">
        <v>1</v>
      </c>
      <c r="I13" s="19">
        <v>2</v>
      </c>
      <c r="J13" s="19">
        <v>0</v>
      </c>
      <c r="K13" s="19">
        <v>2</v>
      </c>
    </row>
    <row r="14" spans="2:11" ht="20.100000000000001" customHeight="1" thickBot="1" x14ac:dyDescent="0.25">
      <c r="B14" s="4" t="s">
        <v>201</v>
      </c>
      <c r="C14" s="19">
        <v>2</v>
      </c>
      <c r="D14" s="19">
        <v>0</v>
      </c>
      <c r="E14" s="19">
        <v>2</v>
      </c>
      <c r="F14" s="19">
        <v>1</v>
      </c>
      <c r="G14" s="19">
        <v>0</v>
      </c>
      <c r="H14" s="19">
        <v>1</v>
      </c>
      <c r="I14" s="19">
        <v>3</v>
      </c>
      <c r="J14" s="19">
        <v>0</v>
      </c>
      <c r="K14" s="19">
        <v>3</v>
      </c>
    </row>
    <row r="15" spans="2:11" ht="20.100000000000001" customHeight="1" thickBot="1" x14ac:dyDescent="0.25">
      <c r="B15" s="4" t="s">
        <v>202</v>
      </c>
      <c r="C15" s="19">
        <v>2</v>
      </c>
      <c r="D15" s="19">
        <v>0</v>
      </c>
      <c r="E15" s="19">
        <v>2</v>
      </c>
      <c r="F15" s="19">
        <v>2</v>
      </c>
      <c r="G15" s="19">
        <v>0</v>
      </c>
      <c r="H15" s="19">
        <v>2</v>
      </c>
      <c r="I15" s="19">
        <v>4</v>
      </c>
      <c r="J15" s="19">
        <v>0</v>
      </c>
      <c r="K15" s="19">
        <v>4</v>
      </c>
    </row>
    <row r="16" spans="2:11" ht="20.100000000000001" customHeight="1" thickBot="1" x14ac:dyDescent="0.25">
      <c r="B16" s="4" t="s">
        <v>203</v>
      </c>
      <c r="C16" s="19">
        <v>1</v>
      </c>
      <c r="D16" s="19">
        <v>0</v>
      </c>
      <c r="E16" s="19">
        <v>1</v>
      </c>
      <c r="F16" s="19">
        <v>0</v>
      </c>
      <c r="G16" s="19">
        <v>0</v>
      </c>
      <c r="H16" s="19">
        <v>0</v>
      </c>
      <c r="I16" s="19">
        <v>1</v>
      </c>
      <c r="J16" s="19">
        <v>0</v>
      </c>
      <c r="K16" s="19">
        <v>1</v>
      </c>
    </row>
    <row r="17" spans="2:11" ht="20.100000000000001" customHeight="1" thickBot="1" x14ac:dyDescent="0.25">
      <c r="B17" s="4" t="s">
        <v>204</v>
      </c>
      <c r="C17" s="19">
        <v>1</v>
      </c>
      <c r="D17" s="19">
        <v>0</v>
      </c>
      <c r="E17" s="19">
        <v>1</v>
      </c>
      <c r="F17" s="19">
        <v>5</v>
      </c>
      <c r="G17" s="19">
        <v>0</v>
      </c>
      <c r="H17" s="19">
        <v>5</v>
      </c>
      <c r="I17" s="19">
        <v>6</v>
      </c>
      <c r="J17" s="19">
        <v>0</v>
      </c>
      <c r="K17" s="19">
        <v>6</v>
      </c>
    </row>
    <row r="18" spans="2:11" ht="20.100000000000001" customHeight="1" thickBot="1" x14ac:dyDescent="0.25">
      <c r="B18" s="4" t="s">
        <v>205</v>
      </c>
      <c r="C18" s="19">
        <v>1</v>
      </c>
      <c r="D18" s="19">
        <v>0</v>
      </c>
      <c r="E18" s="19">
        <v>1</v>
      </c>
      <c r="F18" s="19">
        <v>0</v>
      </c>
      <c r="G18" s="19">
        <v>0</v>
      </c>
      <c r="H18" s="19">
        <v>0</v>
      </c>
      <c r="I18" s="19">
        <v>1</v>
      </c>
      <c r="J18" s="19">
        <v>0</v>
      </c>
      <c r="K18" s="19">
        <v>1</v>
      </c>
    </row>
    <row r="19" spans="2:11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  <c r="F19" s="19">
        <v>1</v>
      </c>
      <c r="G19" s="19">
        <v>0</v>
      </c>
      <c r="H19" s="19">
        <v>1</v>
      </c>
      <c r="I19" s="19">
        <v>1</v>
      </c>
      <c r="J19" s="19">
        <v>0</v>
      </c>
      <c r="K19" s="19">
        <v>1</v>
      </c>
    </row>
    <row r="20" spans="2:11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2:11" ht="20.100000000000001" customHeight="1" thickBot="1" x14ac:dyDescent="0.25">
      <c r="B21" s="4" t="s">
        <v>208</v>
      </c>
      <c r="C21" s="19">
        <v>0</v>
      </c>
      <c r="D21" s="19">
        <v>2</v>
      </c>
      <c r="E21" s="19">
        <v>2</v>
      </c>
      <c r="F21" s="19">
        <v>2</v>
      </c>
      <c r="G21" s="19">
        <v>1</v>
      </c>
      <c r="H21" s="19">
        <v>3</v>
      </c>
      <c r="I21" s="19">
        <v>2</v>
      </c>
      <c r="J21" s="19">
        <v>3</v>
      </c>
      <c r="K21" s="19">
        <v>5</v>
      </c>
    </row>
    <row r="22" spans="2:11" ht="20.100000000000001" customHeight="1" thickBot="1" x14ac:dyDescent="0.25">
      <c r="B22" s="4" t="s">
        <v>209</v>
      </c>
      <c r="C22" s="19">
        <v>1</v>
      </c>
      <c r="D22" s="19">
        <v>0</v>
      </c>
      <c r="E22" s="19">
        <v>1</v>
      </c>
      <c r="F22" s="19">
        <v>2</v>
      </c>
      <c r="G22" s="19">
        <v>0</v>
      </c>
      <c r="H22" s="19">
        <v>2</v>
      </c>
      <c r="I22" s="19">
        <v>3</v>
      </c>
      <c r="J22" s="19">
        <v>0</v>
      </c>
      <c r="K22" s="19">
        <v>3</v>
      </c>
    </row>
    <row r="23" spans="2:11" ht="20.100000000000001" customHeight="1" thickBot="1" x14ac:dyDescent="0.25">
      <c r="B23" s="4" t="s">
        <v>210</v>
      </c>
      <c r="C23" s="19">
        <v>1</v>
      </c>
      <c r="D23" s="19">
        <v>0</v>
      </c>
      <c r="E23" s="19">
        <v>1</v>
      </c>
      <c r="F23" s="19">
        <v>0</v>
      </c>
      <c r="G23" s="19">
        <v>0</v>
      </c>
      <c r="H23" s="19">
        <v>0</v>
      </c>
      <c r="I23" s="19">
        <v>1</v>
      </c>
      <c r="J23" s="19">
        <v>0</v>
      </c>
      <c r="K23" s="19">
        <v>1</v>
      </c>
    </row>
    <row r="24" spans="2:11" ht="20.100000000000001" customHeight="1" thickBot="1" x14ac:dyDescent="0.25">
      <c r="B24" s="4" t="s">
        <v>211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2:11" ht="20.100000000000001" customHeight="1" thickBot="1" x14ac:dyDescent="0.25">
      <c r="B25" s="4" t="s">
        <v>212</v>
      </c>
      <c r="C25" s="19">
        <v>0</v>
      </c>
      <c r="D25" s="19">
        <v>0</v>
      </c>
      <c r="E25" s="19">
        <v>0</v>
      </c>
      <c r="F25" s="19">
        <v>2</v>
      </c>
      <c r="G25" s="19">
        <v>0</v>
      </c>
      <c r="H25" s="19">
        <v>2</v>
      </c>
      <c r="I25" s="19">
        <v>2</v>
      </c>
      <c r="J25" s="19">
        <v>0</v>
      </c>
      <c r="K25" s="19">
        <v>2</v>
      </c>
    </row>
    <row r="26" spans="2:11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</row>
    <row r="27" spans="2:11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  <c r="F29" s="28">
        <v>0</v>
      </c>
      <c r="G29" s="28">
        <v>1</v>
      </c>
      <c r="H29" s="28">
        <v>1</v>
      </c>
      <c r="I29" s="28">
        <v>0</v>
      </c>
      <c r="J29" s="28">
        <v>1</v>
      </c>
      <c r="K29" s="28">
        <v>1</v>
      </c>
    </row>
    <row r="30" spans="2:11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1</v>
      </c>
      <c r="H30" s="19">
        <v>1</v>
      </c>
      <c r="I30" s="19">
        <v>0</v>
      </c>
      <c r="J30" s="19">
        <v>1</v>
      </c>
      <c r="K30" s="19">
        <v>1</v>
      </c>
    </row>
    <row r="31" spans="2:11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2:11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2:11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2</v>
      </c>
      <c r="G33" s="19">
        <v>0</v>
      </c>
      <c r="H33" s="19">
        <v>2</v>
      </c>
      <c r="I33" s="19">
        <v>2</v>
      </c>
      <c r="J33" s="19">
        <v>0</v>
      </c>
      <c r="K33" s="19">
        <v>2</v>
      </c>
    </row>
    <row r="34" spans="2:11" ht="20.100000000000001" customHeight="1" thickBot="1" x14ac:dyDescent="0.25">
      <c r="B34" s="4" t="s">
        <v>221</v>
      </c>
      <c r="C34" s="19">
        <v>2</v>
      </c>
      <c r="D34" s="19">
        <v>0</v>
      </c>
      <c r="E34" s="19">
        <v>2</v>
      </c>
      <c r="F34" s="19">
        <v>0</v>
      </c>
      <c r="G34" s="19">
        <v>0</v>
      </c>
      <c r="H34" s="19">
        <v>0</v>
      </c>
      <c r="I34" s="19">
        <v>2</v>
      </c>
      <c r="J34" s="19">
        <v>0</v>
      </c>
      <c r="K34" s="19">
        <v>2</v>
      </c>
    </row>
    <row r="35" spans="2:11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2:11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  <c r="F36" s="19">
        <v>0</v>
      </c>
      <c r="G36" s="19">
        <v>2</v>
      </c>
      <c r="H36" s="19">
        <v>2</v>
      </c>
      <c r="I36" s="19">
        <v>0</v>
      </c>
      <c r="J36" s="19">
        <v>2</v>
      </c>
      <c r="K36" s="19">
        <v>2</v>
      </c>
    </row>
    <row r="37" spans="2:11" ht="20.100000000000001" customHeight="1" thickBot="1" x14ac:dyDescent="0.25">
      <c r="B37" s="4" t="s">
        <v>224</v>
      </c>
      <c r="C37" s="19">
        <v>2</v>
      </c>
      <c r="D37" s="19">
        <v>0</v>
      </c>
      <c r="E37" s="19">
        <v>2</v>
      </c>
      <c r="F37" s="19">
        <v>0</v>
      </c>
      <c r="G37" s="19">
        <v>0</v>
      </c>
      <c r="H37" s="19">
        <v>0</v>
      </c>
      <c r="I37" s="19">
        <v>2</v>
      </c>
      <c r="J37" s="19">
        <v>0</v>
      </c>
      <c r="K37" s="19">
        <v>2</v>
      </c>
    </row>
    <row r="38" spans="2:11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2:11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1</v>
      </c>
      <c r="G39" s="19">
        <v>0</v>
      </c>
      <c r="H39" s="19">
        <v>1</v>
      </c>
      <c r="I39" s="19">
        <v>1</v>
      </c>
      <c r="J39" s="19">
        <v>0</v>
      </c>
      <c r="K39" s="19">
        <v>1</v>
      </c>
    </row>
    <row r="40" spans="2:11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2:11" ht="20.100000000000001" customHeight="1" thickBot="1" x14ac:dyDescent="0.25">
      <c r="B41" s="4" t="s">
        <v>228</v>
      </c>
      <c r="C41" s="19">
        <v>6</v>
      </c>
      <c r="D41" s="19">
        <v>1</v>
      </c>
      <c r="E41" s="19">
        <v>7</v>
      </c>
      <c r="F41" s="19">
        <v>34</v>
      </c>
      <c r="G41" s="19">
        <v>14</v>
      </c>
      <c r="H41" s="19">
        <v>48</v>
      </c>
      <c r="I41" s="19">
        <v>40</v>
      </c>
      <c r="J41" s="19">
        <v>15</v>
      </c>
      <c r="K41" s="19">
        <v>55</v>
      </c>
    </row>
    <row r="42" spans="2:11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0</v>
      </c>
      <c r="F42" s="19">
        <v>2</v>
      </c>
      <c r="G42" s="19">
        <v>2</v>
      </c>
      <c r="H42" s="19">
        <v>4</v>
      </c>
      <c r="I42" s="19">
        <v>2</v>
      </c>
      <c r="J42" s="19">
        <v>2</v>
      </c>
      <c r="K42" s="19">
        <v>4</v>
      </c>
    </row>
    <row r="43" spans="2:11" ht="20.100000000000001" customHeight="1" thickBot="1" x14ac:dyDescent="0.25">
      <c r="B43" s="4" t="s">
        <v>230</v>
      </c>
      <c r="C43" s="19">
        <v>1</v>
      </c>
      <c r="D43" s="19">
        <v>0</v>
      </c>
      <c r="E43" s="19">
        <v>1</v>
      </c>
      <c r="F43" s="19">
        <v>1</v>
      </c>
      <c r="G43" s="19">
        <v>0</v>
      </c>
      <c r="H43" s="19">
        <v>1</v>
      </c>
      <c r="I43" s="19">
        <v>2</v>
      </c>
      <c r="J43" s="19">
        <v>0</v>
      </c>
      <c r="K43" s="19">
        <v>2</v>
      </c>
    </row>
    <row r="44" spans="2:11" ht="20.100000000000001" customHeight="1" thickBot="1" x14ac:dyDescent="0.25">
      <c r="B44" s="4" t="s">
        <v>231</v>
      </c>
      <c r="C44" s="19">
        <v>2</v>
      </c>
      <c r="D44" s="19">
        <v>0</v>
      </c>
      <c r="E44" s="19">
        <v>2</v>
      </c>
      <c r="F44" s="19">
        <v>11</v>
      </c>
      <c r="G44" s="19">
        <v>2</v>
      </c>
      <c r="H44" s="19">
        <v>13</v>
      </c>
      <c r="I44" s="19">
        <v>13</v>
      </c>
      <c r="J44" s="19">
        <v>2</v>
      </c>
      <c r="K44" s="19">
        <v>15</v>
      </c>
    </row>
    <row r="45" spans="2:11" ht="20.100000000000001" customHeight="1" thickBot="1" x14ac:dyDescent="0.25">
      <c r="B45" s="4" t="s">
        <v>232</v>
      </c>
      <c r="C45" s="19">
        <v>1</v>
      </c>
      <c r="D45" s="19">
        <v>0</v>
      </c>
      <c r="E45" s="19">
        <v>1</v>
      </c>
      <c r="F45" s="19">
        <v>5</v>
      </c>
      <c r="G45" s="19">
        <v>0</v>
      </c>
      <c r="H45" s="19">
        <v>5</v>
      </c>
      <c r="I45" s="19">
        <v>6</v>
      </c>
      <c r="J45" s="19">
        <v>0</v>
      </c>
      <c r="K45" s="19">
        <v>6</v>
      </c>
    </row>
    <row r="46" spans="2:11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</row>
    <row r="47" spans="2:11" ht="20.100000000000001" customHeight="1" thickBot="1" x14ac:dyDescent="0.25">
      <c r="B47" s="4" t="s">
        <v>234</v>
      </c>
      <c r="C47" s="19">
        <v>3</v>
      </c>
      <c r="D47" s="19">
        <v>1</v>
      </c>
      <c r="E47" s="19">
        <v>4</v>
      </c>
      <c r="F47" s="19">
        <v>2</v>
      </c>
      <c r="G47" s="19">
        <v>3</v>
      </c>
      <c r="H47" s="19">
        <v>5</v>
      </c>
      <c r="I47" s="19">
        <v>5</v>
      </c>
      <c r="J47" s="19">
        <v>4</v>
      </c>
      <c r="K47" s="19">
        <v>9</v>
      </c>
    </row>
    <row r="48" spans="2:11" ht="20.100000000000001" customHeight="1" thickBot="1" x14ac:dyDescent="0.25">
      <c r="B48" s="4" t="s">
        <v>235</v>
      </c>
      <c r="C48" s="19">
        <v>0</v>
      </c>
      <c r="D48" s="19">
        <v>2</v>
      </c>
      <c r="E48" s="19">
        <v>2</v>
      </c>
      <c r="F48" s="19">
        <v>1</v>
      </c>
      <c r="G48" s="19">
        <v>0</v>
      </c>
      <c r="H48" s="19">
        <v>1</v>
      </c>
      <c r="I48" s="19">
        <v>1</v>
      </c>
      <c r="J48" s="19">
        <v>2</v>
      </c>
      <c r="K48" s="19">
        <v>3</v>
      </c>
    </row>
    <row r="49" spans="2:11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  <c r="F49" s="19">
        <v>4</v>
      </c>
      <c r="G49" s="19">
        <v>0</v>
      </c>
      <c r="H49" s="19">
        <v>4</v>
      </c>
      <c r="I49" s="19">
        <v>4</v>
      </c>
      <c r="J49" s="19">
        <v>0</v>
      </c>
      <c r="K49" s="19">
        <v>4</v>
      </c>
    </row>
    <row r="50" spans="2:11" ht="20.100000000000001" customHeight="1" thickBot="1" x14ac:dyDescent="0.25">
      <c r="B50" s="4" t="s">
        <v>237</v>
      </c>
      <c r="C50" s="19">
        <v>2</v>
      </c>
      <c r="D50" s="19">
        <v>0</v>
      </c>
      <c r="E50" s="19">
        <v>2</v>
      </c>
      <c r="F50" s="19">
        <v>0</v>
      </c>
      <c r="G50" s="19">
        <v>0</v>
      </c>
      <c r="H50" s="19">
        <v>0</v>
      </c>
      <c r="I50" s="19">
        <v>2</v>
      </c>
      <c r="J50" s="19">
        <v>0</v>
      </c>
      <c r="K50" s="19">
        <v>2</v>
      </c>
    </row>
    <row r="51" spans="2:11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2:11" ht="20.100000000000001" customHeight="1" thickBot="1" x14ac:dyDescent="0.25">
      <c r="B52" s="4" t="s">
        <v>239</v>
      </c>
      <c r="C52" s="19">
        <v>1</v>
      </c>
      <c r="D52" s="19">
        <v>0</v>
      </c>
      <c r="E52" s="19">
        <v>1</v>
      </c>
      <c r="F52" s="19">
        <v>0</v>
      </c>
      <c r="G52" s="19">
        <v>0</v>
      </c>
      <c r="H52" s="19">
        <v>0</v>
      </c>
      <c r="I52" s="19">
        <v>1</v>
      </c>
      <c r="J52" s="19">
        <v>0</v>
      </c>
      <c r="K52" s="19">
        <v>1</v>
      </c>
    </row>
    <row r="53" spans="2:11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2:11" ht="20.100000000000001" customHeight="1" thickBot="1" x14ac:dyDescent="0.25">
      <c r="B54" s="4" t="s">
        <v>241</v>
      </c>
      <c r="C54" s="19">
        <v>14</v>
      </c>
      <c r="D54" s="19">
        <v>5</v>
      </c>
      <c r="E54" s="19">
        <v>19</v>
      </c>
      <c r="F54" s="19">
        <v>12</v>
      </c>
      <c r="G54" s="19">
        <v>8</v>
      </c>
      <c r="H54" s="19">
        <v>20</v>
      </c>
      <c r="I54" s="19">
        <v>26</v>
      </c>
      <c r="J54" s="19">
        <v>13</v>
      </c>
      <c r="K54" s="19">
        <v>39</v>
      </c>
    </row>
    <row r="55" spans="2:11" ht="20.100000000000001" customHeight="1" thickBot="1" x14ac:dyDescent="0.25">
      <c r="B55" s="4" t="s">
        <v>242</v>
      </c>
      <c r="C55" s="19">
        <v>1</v>
      </c>
      <c r="D55" s="19">
        <v>0</v>
      </c>
      <c r="E55" s="19">
        <v>1</v>
      </c>
      <c r="F55" s="19">
        <v>7</v>
      </c>
      <c r="G55" s="19">
        <v>1</v>
      </c>
      <c r="H55" s="19">
        <v>8</v>
      </c>
      <c r="I55" s="19">
        <v>8</v>
      </c>
      <c r="J55" s="19">
        <v>1</v>
      </c>
      <c r="K55" s="19">
        <v>9</v>
      </c>
    </row>
    <row r="56" spans="2:11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  <c r="F56" s="19">
        <v>6</v>
      </c>
      <c r="G56" s="19">
        <v>0</v>
      </c>
      <c r="H56" s="19">
        <v>6</v>
      </c>
      <c r="I56" s="19">
        <v>6</v>
      </c>
      <c r="J56" s="19">
        <v>0</v>
      </c>
      <c r="K56" s="19">
        <v>6</v>
      </c>
    </row>
    <row r="57" spans="2:11" ht="20.100000000000001" customHeight="1" thickBot="1" x14ac:dyDescent="0.25">
      <c r="B57" s="4" t="s">
        <v>244</v>
      </c>
      <c r="C57" s="19">
        <v>2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2</v>
      </c>
      <c r="J57" s="19">
        <v>0</v>
      </c>
      <c r="K57" s="19">
        <v>2</v>
      </c>
    </row>
    <row r="58" spans="2:11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  <c r="F58" s="19">
        <v>1</v>
      </c>
      <c r="G58" s="19">
        <v>0</v>
      </c>
      <c r="H58" s="19">
        <v>1</v>
      </c>
      <c r="I58" s="19">
        <v>1</v>
      </c>
      <c r="J58" s="19">
        <v>0</v>
      </c>
      <c r="K58" s="19">
        <v>1</v>
      </c>
    </row>
    <row r="59" spans="2:11" ht="20.100000000000001" customHeight="1" thickBot="1" x14ac:dyDescent="0.25">
      <c r="B59" s="4" t="s">
        <v>246</v>
      </c>
      <c r="C59" s="19">
        <v>1</v>
      </c>
      <c r="D59" s="19">
        <v>0</v>
      </c>
      <c r="E59" s="19">
        <v>1</v>
      </c>
      <c r="F59" s="19">
        <v>3</v>
      </c>
      <c r="G59" s="19">
        <v>0</v>
      </c>
      <c r="H59" s="19">
        <v>3</v>
      </c>
      <c r="I59" s="19">
        <v>4</v>
      </c>
      <c r="J59" s="19">
        <v>0</v>
      </c>
      <c r="K59" s="19">
        <v>4</v>
      </c>
    </row>
    <row r="60" spans="2:11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2:11" ht="20.100000000000001" customHeight="1" thickBot="1" x14ac:dyDescent="0.25">
      <c r="B61" s="7" t="s">
        <v>22</v>
      </c>
      <c r="C61" s="9">
        <f>SUM(C11:C60)</f>
        <v>49</v>
      </c>
      <c r="D61" s="9">
        <f t="shared" ref="D61:K61" si="0">SUM(D11:D60)</f>
        <v>11</v>
      </c>
      <c r="E61" s="9">
        <f t="shared" si="0"/>
        <v>60</v>
      </c>
      <c r="F61" s="9">
        <f t="shared" si="0"/>
        <v>111</v>
      </c>
      <c r="G61" s="9">
        <f t="shared" si="0"/>
        <v>35</v>
      </c>
      <c r="H61" s="9">
        <f t="shared" si="0"/>
        <v>146</v>
      </c>
      <c r="I61" s="9">
        <f t="shared" si="0"/>
        <v>160</v>
      </c>
      <c r="J61" s="9">
        <f t="shared" si="0"/>
        <v>46</v>
      </c>
      <c r="K61" s="9">
        <f t="shared" si="0"/>
        <v>206</v>
      </c>
    </row>
    <row r="62" spans="2:11" x14ac:dyDescent="0.2">
      <c r="C62" s="4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3"/>
      <c r="C9" s="88" t="s">
        <v>114</v>
      </c>
      <c r="D9" s="88"/>
      <c r="E9" s="88"/>
    </row>
    <row r="10" spans="2:5" ht="42.75" customHeight="1" thickBot="1" x14ac:dyDescent="0.25">
      <c r="B10" s="11"/>
      <c r="C10" s="20" t="s">
        <v>110</v>
      </c>
      <c r="D10" s="20" t="s">
        <v>109</v>
      </c>
      <c r="E10" s="20" t="s">
        <v>35</v>
      </c>
    </row>
    <row r="11" spans="2:5" ht="20.100000000000001" customHeight="1" thickBot="1" x14ac:dyDescent="0.25">
      <c r="B11" s="3" t="s">
        <v>198</v>
      </c>
      <c r="C11" s="18">
        <v>1</v>
      </c>
      <c r="D11" s="18">
        <v>0</v>
      </c>
      <c r="E11" s="18">
        <v>1</v>
      </c>
    </row>
    <row r="12" spans="2:5" ht="20.100000000000001" customHeight="1" thickBot="1" x14ac:dyDescent="0.25">
      <c r="B12" s="4" t="s">
        <v>199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200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201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203</v>
      </c>
      <c r="C16" s="19">
        <v>1</v>
      </c>
      <c r="D16" s="19">
        <v>0</v>
      </c>
      <c r="E16" s="19">
        <v>1</v>
      </c>
    </row>
    <row r="17" spans="2:5" ht="20.100000000000001" customHeight="1" thickBot="1" x14ac:dyDescent="0.25">
      <c r="B17" s="4" t="s">
        <v>204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205</v>
      </c>
      <c r="C18" s="19">
        <v>0</v>
      </c>
      <c r="D18" s="19">
        <v>1</v>
      </c>
      <c r="E18" s="19">
        <v>1</v>
      </c>
    </row>
    <row r="19" spans="2:5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</row>
    <row r="20" spans="2:5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208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209</v>
      </c>
      <c r="C22" s="19">
        <v>0</v>
      </c>
      <c r="D22" s="19">
        <v>0</v>
      </c>
      <c r="E22" s="19">
        <v>0</v>
      </c>
    </row>
    <row r="23" spans="2:5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0</v>
      </c>
    </row>
    <row r="24" spans="2:5" ht="20.100000000000001" customHeight="1" thickBot="1" x14ac:dyDescent="0.25">
      <c r="B24" s="4" t="s">
        <v>211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212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</row>
    <row r="27" spans="2:5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</row>
    <row r="30" spans="2:5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</row>
    <row r="31" spans="2:5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</row>
    <row r="32" spans="2:5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</row>
    <row r="33" spans="2:5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</row>
    <row r="34" spans="2:5" ht="20.100000000000001" customHeight="1" thickBot="1" x14ac:dyDescent="0.25">
      <c r="B34" s="4" t="s">
        <v>221</v>
      </c>
      <c r="C34" s="19">
        <v>0</v>
      </c>
      <c r="D34" s="19">
        <v>0</v>
      </c>
      <c r="E34" s="19">
        <v>0</v>
      </c>
    </row>
    <row r="35" spans="2:5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</row>
    <row r="36" spans="2:5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</row>
    <row r="37" spans="2:5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0</v>
      </c>
    </row>
    <row r="38" spans="2:5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</row>
    <row r="39" spans="2:5" ht="20.100000000000001" customHeight="1" thickBot="1" x14ac:dyDescent="0.25">
      <c r="B39" s="4" t="s">
        <v>226</v>
      </c>
      <c r="C39" s="19">
        <v>0</v>
      </c>
      <c r="D39" s="19">
        <v>1</v>
      </c>
      <c r="E39" s="19">
        <v>1</v>
      </c>
    </row>
    <row r="40" spans="2:5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</row>
    <row r="41" spans="2:5" ht="20.100000000000001" customHeight="1" thickBot="1" x14ac:dyDescent="0.25">
      <c r="B41" s="4" t="s">
        <v>228</v>
      </c>
      <c r="C41" s="19">
        <v>0</v>
      </c>
      <c r="D41" s="19">
        <v>2</v>
      </c>
      <c r="E41" s="19">
        <v>2</v>
      </c>
    </row>
    <row r="42" spans="2:5" ht="20.100000000000001" customHeight="1" thickBot="1" x14ac:dyDescent="0.25">
      <c r="B42" s="4" t="s">
        <v>229</v>
      </c>
      <c r="C42" s="19">
        <v>1</v>
      </c>
      <c r="D42" s="19">
        <v>0</v>
      </c>
      <c r="E42" s="19">
        <v>1</v>
      </c>
    </row>
    <row r="43" spans="2:5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</row>
    <row r="44" spans="2:5" ht="20.100000000000001" customHeight="1" thickBot="1" x14ac:dyDescent="0.25">
      <c r="B44" s="4" t="s">
        <v>231</v>
      </c>
      <c r="C44" s="19">
        <v>2</v>
      </c>
      <c r="D44" s="19">
        <v>4</v>
      </c>
      <c r="E44" s="19">
        <v>6</v>
      </c>
    </row>
    <row r="45" spans="2:5" ht="20.100000000000001" customHeight="1" thickBot="1" x14ac:dyDescent="0.25">
      <c r="B45" s="4" t="s">
        <v>232</v>
      </c>
      <c r="C45" s="19">
        <v>0</v>
      </c>
      <c r="D45" s="19">
        <v>0</v>
      </c>
      <c r="E45" s="19">
        <v>0</v>
      </c>
    </row>
    <row r="46" spans="2:5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0</v>
      </c>
    </row>
    <row r="47" spans="2:5" ht="20.100000000000001" customHeight="1" thickBot="1" x14ac:dyDescent="0.25">
      <c r="B47" s="4" t="s">
        <v>234</v>
      </c>
      <c r="C47" s="19">
        <v>1</v>
      </c>
      <c r="D47" s="19">
        <v>2</v>
      </c>
      <c r="E47" s="19">
        <v>3</v>
      </c>
    </row>
    <row r="48" spans="2:5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</row>
    <row r="49" spans="2:5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</row>
    <row r="50" spans="2:5" ht="20.100000000000001" customHeight="1" thickBot="1" x14ac:dyDescent="0.25">
      <c r="B50" s="4" t="s">
        <v>237</v>
      </c>
      <c r="C50" s="19">
        <v>1</v>
      </c>
      <c r="D50" s="19">
        <v>1</v>
      </c>
      <c r="E50" s="19">
        <v>2</v>
      </c>
    </row>
    <row r="51" spans="2:5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</row>
    <row r="52" spans="2:5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</row>
    <row r="53" spans="2:5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</row>
    <row r="54" spans="2:5" ht="20.100000000000001" customHeight="1" thickBot="1" x14ac:dyDescent="0.25">
      <c r="B54" s="4" t="s">
        <v>241</v>
      </c>
      <c r="C54" s="19">
        <v>1</v>
      </c>
      <c r="D54" s="19">
        <v>4</v>
      </c>
      <c r="E54" s="19">
        <v>5</v>
      </c>
    </row>
    <row r="55" spans="2:5" ht="20.100000000000001" customHeight="1" thickBot="1" x14ac:dyDescent="0.25">
      <c r="B55" s="4" t="s">
        <v>242</v>
      </c>
      <c r="C55" s="19">
        <v>0</v>
      </c>
      <c r="D55" s="19">
        <v>0</v>
      </c>
      <c r="E55" s="19">
        <v>0</v>
      </c>
    </row>
    <row r="56" spans="2:5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</row>
    <row r="57" spans="2:5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</row>
    <row r="58" spans="2:5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</row>
    <row r="59" spans="2:5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0</v>
      </c>
    </row>
    <row r="60" spans="2:5" ht="20.100000000000001" customHeight="1" thickBot="1" x14ac:dyDescent="0.25">
      <c r="B60" s="4" t="s">
        <v>247</v>
      </c>
      <c r="C60" s="19">
        <v>0</v>
      </c>
      <c r="D60" s="19">
        <v>1</v>
      </c>
      <c r="E60" s="19">
        <v>1</v>
      </c>
    </row>
    <row r="61" spans="2:5" ht="20.100000000000001" customHeight="1" thickBot="1" x14ac:dyDescent="0.25">
      <c r="B61" s="7" t="s">
        <v>22</v>
      </c>
      <c r="C61" s="9">
        <f>SUM(C11:C60)</f>
        <v>8</v>
      </c>
      <c r="D61" s="9">
        <f t="shared" ref="D61:E61" si="0">SUM(D11:D60)</f>
        <v>16</v>
      </c>
      <c r="E61" s="9">
        <f t="shared" si="0"/>
        <v>24</v>
      </c>
    </row>
    <row r="63" spans="2:5" x14ac:dyDescent="0.2">
      <c r="C63" s="49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88" t="s">
        <v>171</v>
      </c>
      <c r="D12" s="88"/>
      <c r="E12" s="88"/>
      <c r="F12" s="88"/>
      <c r="G12" s="88"/>
      <c r="H12" s="88" t="s">
        <v>172</v>
      </c>
      <c r="I12" s="88"/>
      <c r="J12" s="88"/>
      <c r="K12" s="88"/>
      <c r="L12" s="88"/>
      <c r="M12" s="88" t="s">
        <v>173</v>
      </c>
      <c r="N12" s="88"/>
      <c r="O12" s="88"/>
      <c r="P12" s="88"/>
      <c r="Q12" s="88"/>
      <c r="R12" s="88" t="s">
        <v>174</v>
      </c>
      <c r="S12" s="88"/>
      <c r="T12" s="88"/>
      <c r="U12" s="88"/>
      <c r="V12" s="88"/>
      <c r="W12" s="88" t="s">
        <v>175</v>
      </c>
      <c r="X12" s="88"/>
      <c r="Y12" s="88"/>
      <c r="Z12" s="88"/>
      <c r="AA12" s="88"/>
      <c r="AB12" s="88" t="s">
        <v>35</v>
      </c>
      <c r="AC12" s="88"/>
      <c r="AD12" s="88"/>
      <c r="AE12" s="88"/>
      <c r="AF12" s="88"/>
    </row>
    <row r="13" spans="2:32" ht="28.5" customHeight="1" x14ac:dyDescent="0.2">
      <c r="C13" s="89" t="s">
        <v>60</v>
      </c>
      <c r="D13" s="89" t="s">
        <v>176</v>
      </c>
      <c r="E13" s="89"/>
      <c r="F13" s="89"/>
      <c r="G13" s="89" t="s">
        <v>177</v>
      </c>
      <c r="H13" s="89" t="s">
        <v>60</v>
      </c>
      <c r="I13" s="89" t="s">
        <v>176</v>
      </c>
      <c r="J13" s="89"/>
      <c r="K13" s="89"/>
      <c r="L13" s="89" t="s">
        <v>177</v>
      </c>
      <c r="M13" s="89" t="s">
        <v>60</v>
      </c>
      <c r="N13" s="89" t="s">
        <v>176</v>
      </c>
      <c r="O13" s="89"/>
      <c r="P13" s="89"/>
      <c r="Q13" s="89" t="s">
        <v>177</v>
      </c>
      <c r="R13" s="89" t="s">
        <v>60</v>
      </c>
      <c r="S13" s="89" t="s">
        <v>176</v>
      </c>
      <c r="T13" s="89"/>
      <c r="U13" s="89"/>
      <c r="V13" s="89" t="s">
        <v>177</v>
      </c>
      <c r="W13" s="89" t="s">
        <v>60</v>
      </c>
      <c r="X13" s="89" t="s">
        <v>176</v>
      </c>
      <c r="Y13" s="89"/>
      <c r="Z13" s="89"/>
      <c r="AA13" s="89" t="s">
        <v>177</v>
      </c>
      <c r="AB13" s="89" t="s">
        <v>60</v>
      </c>
      <c r="AC13" s="89" t="s">
        <v>176</v>
      </c>
      <c r="AD13" s="89"/>
      <c r="AE13" s="89"/>
      <c r="AF13" s="89" t="s">
        <v>177</v>
      </c>
    </row>
    <row r="14" spans="2:32" ht="28.5" customHeight="1" thickBot="1" x14ac:dyDescent="0.25">
      <c r="C14" s="89"/>
      <c r="D14" s="30" t="s">
        <v>178</v>
      </c>
      <c r="E14" s="30" t="s">
        <v>179</v>
      </c>
      <c r="F14" s="30" t="s">
        <v>180</v>
      </c>
      <c r="G14" s="89"/>
      <c r="H14" s="89"/>
      <c r="I14" s="30" t="s">
        <v>178</v>
      </c>
      <c r="J14" s="30" t="s">
        <v>179</v>
      </c>
      <c r="K14" s="30" t="s">
        <v>180</v>
      </c>
      <c r="L14" s="89"/>
      <c r="M14" s="89"/>
      <c r="N14" s="30" t="s">
        <v>178</v>
      </c>
      <c r="O14" s="30" t="s">
        <v>179</v>
      </c>
      <c r="P14" s="30" t="s">
        <v>180</v>
      </c>
      <c r="Q14" s="89"/>
      <c r="R14" s="89"/>
      <c r="S14" s="30" t="s">
        <v>178</v>
      </c>
      <c r="T14" s="30" t="s">
        <v>179</v>
      </c>
      <c r="U14" s="30" t="s">
        <v>180</v>
      </c>
      <c r="V14" s="89"/>
      <c r="W14" s="89"/>
      <c r="X14" s="30" t="s">
        <v>178</v>
      </c>
      <c r="Y14" s="30" t="s">
        <v>179</v>
      </c>
      <c r="Z14" s="30" t="s">
        <v>180</v>
      </c>
      <c r="AA14" s="89"/>
      <c r="AB14" s="89"/>
      <c r="AC14" s="30" t="s">
        <v>178</v>
      </c>
      <c r="AD14" s="30" t="s">
        <v>179</v>
      </c>
      <c r="AE14" s="30" t="s">
        <v>180</v>
      </c>
      <c r="AF14" s="89"/>
    </row>
    <row r="15" spans="2:32" ht="20.100000000000001" customHeight="1" thickBot="1" x14ac:dyDescent="0.25">
      <c r="B15" s="3" t="s">
        <v>198</v>
      </c>
      <c r="C15" s="18">
        <v>226</v>
      </c>
      <c r="D15" s="18">
        <v>1</v>
      </c>
      <c r="E15" s="18">
        <v>209</v>
      </c>
      <c r="F15" s="18">
        <v>16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31</v>
      </c>
      <c r="N15" s="18">
        <v>0</v>
      </c>
      <c r="O15" s="18">
        <v>31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257</v>
      </c>
      <c r="AC15" s="18">
        <v>1</v>
      </c>
      <c r="AD15" s="18">
        <v>240</v>
      </c>
      <c r="AE15" s="18">
        <v>16</v>
      </c>
      <c r="AF15" s="18">
        <v>0</v>
      </c>
    </row>
    <row r="16" spans="2:32" ht="20.100000000000001" customHeight="1" thickBot="1" x14ac:dyDescent="0.25">
      <c r="B16" s="4" t="s">
        <v>199</v>
      </c>
      <c r="C16" s="19">
        <v>224</v>
      </c>
      <c r="D16" s="19">
        <v>0</v>
      </c>
      <c r="E16" s="19">
        <v>201</v>
      </c>
      <c r="F16" s="19">
        <v>23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11</v>
      </c>
      <c r="N16" s="19">
        <v>0</v>
      </c>
      <c r="O16" s="19">
        <v>10</v>
      </c>
      <c r="P16" s="19">
        <v>1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235</v>
      </c>
      <c r="AC16" s="19">
        <v>0</v>
      </c>
      <c r="AD16" s="19">
        <v>211</v>
      </c>
      <c r="AE16" s="19">
        <v>24</v>
      </c>
      <c r="AF16" s="19">
        <v>0</v>
      </c>
    </row>
    <row r="17" spans="2:32" ht="20.100000000000001" customHeight="1" thickBot="1" x14ac:dyDescent="0.25">
      <c r="B17" s="4" t="s">
        <v>200</v>
      </c>
      <c r="C17" s="19">
        <v>105</v>
      </c>
      <c r="D17" s="19">
        <v>0</v>
      </c>
      <c r="E17" s="19">
        <v>84</v>
      </c>
      <c r="F17" s="19">
        <v>21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</v>
      </c>
      <c r="N17" s="19">
        <v>0</v>
      </c>
      <c r="O17" s="19">
        <v>2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107</v>
      </c>
      <c r="AC17" s="19">
        <v>0</v>
      </c>
      <c r="AD17" s="19">
        <v>86</v>
      </c>
      <c r="AE17" s="19">
        <v>21</v>
      </c>
      <c r="AF17" s="19">
        <v>0</v>
      </c>
    </row>
    <row r="18" spans="2:32" ht="20.100000000000001" customHeight="1" thickBot="1" x14ac:dyDescent="0.25">
      <c r="B18" s="4" t="s">
        <v>201</v>
      </c>
      <c r="C18" s="19">
        <v>175</v>
      </c>
      <c r="D18" s="19">
        <v>0</v>
      </c>
      <c r="E18" s="19">
        <v>174</v>
      </c>
      <c r="F18" s="19">
        <v>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29</v>
      </c>
      <c r="N18" s="19">
        <v>0</v>
      </c>
      <c r="O18" s="19">
        <v>29</v>
      </c>
      <c r="P18" s="19">
        <v>0</v>
      </c>
      <c r="Q18" s="19">
        <v>0</v>
      </c>
      <c r="R18" s="19">
        <v>31</v>
      </c>
      <c r="S18" s="19">
        <v>0</v>
      </c>
      <c r="T18" s="19">
        <v>31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235</v>
      </c>
      <c r="AC18" s="19">
        <v>0</v>
      </c>
      <c r="AD18" s="19">
        <v>234</v>
      </c>
      <c r="AE18" s="19">
        <v>1</v>
      </c>
      <c r="AF18" s="19">
        <v>0</v>
      </c>
    </row>
    <row r="19" spans="2:32" ht="20.100000000000001" customHeight="1" thickBot="1" x14ac:dyDescent="0.25">
      <c r="B19" s="4" t="s">
        <v>202</v>
      </c>
      <c r="C19" s="19">
        <v>135</v>
      </c>
      <c r="D19" s="19">
        <v>0</v>
      </c>
      <c r="E19" s="19">
        <v>122</v>
      </c>
      <c r="F19" s="19">
        <v>13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136</v>
      </c>
      <c r="AC19" s="19">
        <v>0</v>
      </c>
      <c r="AD19" s="19">
        <v>123</v>
      </c>
      <c r="AE19" s="19">
        <v>13</v>
      </c>
      <c r="AF19" s="19">
        <v>0</v>
      </c>
    </row>
    <row r="20" spans="2:32" ht="20.100000000000001" customHeight="1" thickBot="1" x14ac:dyDescent="0.25">
      <c r="B20" s="4" t="s">
        <v>203</v>
      </c>
      <c r="C20" s="19">
        <v>84</v>
      </c>
      <c r="D20" s="19">
        <v>0</v>
      </c>
      <c r="E20" s="19">
        <v>63</v>
      </c>
      <c r="F20" s="19">
        <v>21</v>
      </c>
      <c r="G20" s="19">
        <v>0</v>
      </c>
      <c r="H20" s="19">
        <v>3</v>
      </c>
      <c r="I20" s="19">
        <v>0</v>
      </c>
      <c r="J20" s="19">
        <v>3</v>
      </c>
      <c r="K20" s="19">
        <v>0</v>
      </c>
      <c r="L20" s="19">
        <v>0</v>
      </c>
      <c r="M20" s="19">
        <v>12</v>
      </c>
      <c r="N20" s="19">
        <v>0</v>
      </c>
      <c r="O20" s="19">
        <v>12</v>
      </c>
      <c r="P20" s="19">
        <v>0</v>
      </c>
      <c r="Q20" s="19">
        <v>0</v>
      </c>
      <c r="R20" s="19">
        <v>5</v>
      </c>
      <c r="S20" s="19">
        <v>0</v>
      </c>
      <c r="T20" s="19">
        <v>5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104</v>
      </c>
      <c r="AC20" s="19">
        <v>0</v>
      </c>
      <c r="AD20" s="19">
        <v>83</v>
      </c>
      <c r="AE20" s="19">
        <v>21</v>
      </c>
      <c r="AF20" s="19">
        <v>0</v>
      </c>
    </row>
    <row r="21" spans="2:32" ht="20.100000000000001" customHeight="1" thickBot="1" x14ac:dyDescent="0.25">
      <c r="B21" s="4" t="s">
        <v>204</v>
      </c>
      <c r="C21" s="19">
        <v>385</v>
      </c>
      <c r="D21" s="19">
        <v>0</v>
      </c>
      <c r="E21" s="19">
        <v>273</v>
      </c>
      <c r="F21" s="19">
        <v>112</v>
      </c>
      <c r="G21" s="19">
        <v>0</v>
      </c>
      <c r="H21" s="19">
        <v>2</v>
      </c>
      <c r="I21" s="19">
        <v>0</v>
      </c>
      <c r="J21" s="19">
        <v>2</v>
      </c>
      <c r="K21" s="19">
        <v>0</v>
      </c>
      <c r="L21" s="19">
        <v>0</v>
      </c>
      <c r="M21" s="19">
        <v>30</v>
      </c>
      <c r="N21" s="19">
        <v>0</v>
      </c>
      <c r="O21" s="19">
        <v>30</v>
      </c>
      <c r="P21" s="19">
        <v>0</v>
      </c>
      <c r="Q21" s="19">
        <v>0</v>
      </c>
      <c r="R21" s="19">
        <v>4</v>
      </c>
      <c r="S21" s="19">
        <v>0</v>
      </c>
      <c r="T21" s="19">
        <v>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421</v>
      </c>
      <c r="AC21" s="19">
        <v>0</v>
      </c>
      <c r="AD21" s="19">
        <v>309</v>
      </c>
      <c r="AE21" s="19">
        <v>112</v>
      </c>
      <c r="AF21" s="19">
        <v>0</v>
      </c>
    </row>
    <row r="22" spans="2:32" ht="20.100000000000001" customHeight="1" thickBot="1" x14ac:dyDescent="0.25">
      <c r="B22" s="4" t="s">
        <v>205</v>
      </c>
      <c r="C22" s="19">
        <v>454</v>
      </c>
      <c r="D22" s="19">
        <v>14</v>
      </c>
      <c r="E22" s="19">
        <v>188</v>
      </c>
      <c r="F22" s="19">
        <v>252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</v>
      </c>
      <c r="N22" s="19">
        <v>0</v>
      </c>
      <c r="O22" s="19">
        <v>3</v>
      </c>
      <c r="P22" s="19">
        <v>0</v>
      </c>
      <c r="Q22" s="19">
        <v>0</v>
      </c>
      <c r="R22" s="19">
        <v>2</v>
      </c>
      <c r="S22" s="19">
        <v>0</v>
      </c>
      <c r="T22" s="19">
        <v>2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459</v>
      </c>
      <c r="AC22" s="19">
        <v>14</v>
      </c>
      <c r="AD22" s="19">
        <v>193</v>
      </c>
      <c r="AE22" s="19">
        <v>252</v>
      </c>
      <c r="AF22" s="19">
        <v>0</v>
      </c>
    </row>
    <row r="23" spans="2:32" ht="20.100000000000001" customHeight="1" thickBot="1" x14ac:dyDescent="0.25">
      <c r="B23" s="4" t="s">
        <v>206</v>
      </c>
      <c r="C23" s="19">
        <v>37</v>
      </c>
      <c r="D23" s="19">
        <v>0</v>
      </c>
      <c r="E23" s="19">
        <v>30</v>
      </c>
      <c r="F23" s="19">
        <v>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4</v>
      </c>
      <c r="N23" s="19">
        <v>0</v>
      </c>
      <c r="O23" s="19">
        <v>4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41</v>
      </c>
      <c r="AC23" s="19">
        <v>0</v>
      </c>
      <c r="AD23" s="19">
        <v>34</v>
      </c>
      <c r="AE23" s="19">
        <v>7</v>
      </c>
      <c r="AF23" s="19">
        <v>0</v>
      </c>
    </row>
    <row r="24" spans="2:32" ht="20.100000000000001" customHeight="1" thickBot="1" x14ac:dyDescent="0.25">
      <c r="B24" s="4" t="s">
        <v>207</v>
      </c>
      <c r="C24" s="19">
        <v>12</v>
      </c>
      <c r="D24" s="19">
        <v>0</v>
      </c>
      <c r="E24" s="19">
        <v>10</v>
      </c>
      <c r="F24" s="19">
        <v>2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1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13</v>
      </c>
      <c r="AC24" s="19">
        <v>0</v>
      </c>
      <c r="AD24" s="19">
        <v>11</v>
      </c>
      <c r="AE24" s="19">
        <v>2</v>
      </c>
      <c r="AF24" s="19">
        <v>0</v>
      </c>
    </row>
    <row r="25" spans="2:32" ht="20.100000000000001" customHeight="1" thickBot="1" x14ac:dyDescent="0.25">
      <c r="B25" s="4" t="s">
        <v>208</v>
      </c>
      <c r="C25" s="19">
        <v>140</v>
      </c>
      <c r="D25" s="19">
        <v>0</v>
      </c>
      <c r="E25" s="19">
        <v>114</v>
      </c>
      <c r="F25" s="19">
        <v>26</v>
      </c>
      <c r="G25" s="19">
        <v>0</v>
      </c>
      <c r="H25" s="19">
        <v>1</v>
      </c>
      <c r="I25" s="19">
        <v>0</v>
      </c>
      <c r="J25" s="19">
        <v>1</v>
      </c>
      <c r="K25" s="19">
        <v>0</v>
      </c>
      <c r="L25" s="19">
        <v>0</v>
      </c>
      <c r="M25" s="19">
        <v>6</v>
      </c>
      <c r="N25" s="19">
        <v>0</v>
      </c>
      <c r="O25" s="19">
        <v>5</v>
      </c>
      <c r="P25" s="19">
        <v>1</v>
      </c>
      <c r="Q25" s="19">
        <v>0</v>
      </c>
      <c r="R25" s="19">
        <v>2</v>
      </c>
      <c r="S25" s="19">
        <v>0</v>
      </c>
      <c r="T25" s="19">
        <v>2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149</v>
      </c>
      <c r="AC25" s="19">
        <v>0</v>
      </c>
      <c r="AD25" s="19">
        <v>122</v>
      </c>
      <c r="AE25" s="19">
        <v>27</v>
      </c>
      <c r="AF25" s="19">
        <v>0</v>
      </c>
    </row>
    <row r="26" spans="2:32" ht="20.100000000000001" customHeight="1" thickBot="1" x14ac:dyDescent="0.25">
      <c r="B26" s="4" t="s">
        <v>209</v>
      </c>
      <c r="C26" s="19">
        <v>200</v>
      </c>
      <c r="D26" s="19">
        <v>0</v>
      </c>
      <c r="E26" s="19">
        <v>148</v>
      </c>
      <c r="F26" s="19">
        <v>52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201</v>
      </c>
      <c r="AC26" s="19">
        <v>0</v>
      </c>
      <c r="AD26" s="19">
        <v>149</v>
      </c>
      <c r="AE26" s="19">
        <v>52</v>
      </c>
      <c r="AF26" s="19">
        <v>0</v>
      </c>
    </row>
    <row r="27" spans="2:32" ht="20.100000000000001" customHeight="1" thickBot="1" x14ac:dyDescent="0.25">
      <c r="B27" s="4" t="s">
        <v>210</v>
      </c>
      <c r="C27" s="19">
        <v>311</v>
      </c>
      <c r="D27" s="19">
        <v>0</v>
      </c>
      <c r="E27" s="19">
        <v>243</v>
      </c>
      <c r="F27" s="19">
        <v>68</v>
      </c>
      <c r="G27" s="19">
        <v>0</v>
      </c>
      <c r="H27" s="19">
        <v>3</v>
      </c>
      <c r="I27" s="19">
        <v>0</v>
      </c>
      <c r="J27" s="19">
        <v>2</v>
      </c>
      <c r="K27" s="19">
        <v>1</v>
      </c>
      <c r="L27" s="19">
        <v>0</v>
      </c>
      <c r="M27" s="19">
        <v>7</v>
      </c>
      <c r="N27" s="19">
        <v>0</v>
      </c>
      <c r="O27" s="19">
        <v>7</v>
      </c>
      <c r="P27" s="19">
        <v>0</v>
      </c>
      <c r="Q27" s="19">
        <v>0</v>
      </c>
      <c r="R27" s="19">
        <v>1</v>
      </c>
      <c r="S27" s="19">
        <v>0</v>
      </c>
      <c r="T27" s="19">
        <v>1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322</v>
      </c>
      <c r="AC27" s="19">
        <v>0</v>
      </c>
      <c r="AD27" s="19">
        <v>253</v>
      </c>
      <c r="AE27" s="19">
        <v>69</v>
      </c>
      <c r="AF27" s="19">
        <v>0</v>
      </c>
    </row>
    <row r="28" spans="2:32" ht="20.100000000000001" customHeight="1" thickBot="1" x14ac:dyDescent="0.25">
      <c r="B28" s="4" t="s">
        <v>211</v>
      </c>
      <c r="C28" s="19">
        <v>91</v>
      </c>
      <c r="D28" s="19">
        <v>1</v>
      </c>
      <c r="E28" s="19">
        <v>78</v>
      </c>
      <c r="F28" s="19">
        <v>12</v>
      </c>
      <c r="G28" s="19">
        <v>0</v>
      </c>
      <c r="H28" s="19">
        <v>10</v>
      </c>
      <c r="I28" s="19">
        <v>0</v>
      </c>
      <c r="J28" s="19">
        <v>10</v>
      </c>
      <c r="K28" s="19">
        <v>0</v>
      </c>
      <c r="L28" s="19">
        <v>0</v>
      </c>
      <c r="M28" s="19">
        <v>17</v>
      </c>
      <c r="N28" s="19">
        <v>0</v>
      </c>
      <c r="O28" s="19">
        <v>17</v>
      </c>
      <c r="P28" s="19">
        <v>0</v>
      </c>
      <c r="Q28" s="19">
        <v>0</v>
      </c>
      <c r="R28" s="19">
        <v>21</v>
      </c>
      <c r="S28" s="19">
        <v>1</v>
      </c>
      <c r="T28" s="19">
        <v>20</v>
      </c>
      <c r="U28" s="19">
        <v>0</v>
      </c>
      <c r="V28" s="19">
        <v>0</v>
      </c>
      <c r="W28" s="19">
        <v>5</v>
      </c>
      <c r="X28" s="19">
        <v>0</v>
      </c>
      <c r="Y28" s="19">
        <v>5</v>
      </c>
      <c r="Z28" s="19">
        <v>0</v>
      </c>
      <c r="AA28" s="19">
        <v>0</v>
      </c>
      <c r="AB28" s="19">
        <v>144</v>
      </c>
      <c r="AC28" s="19">
        <v>2</v>
      </c>
      <c r="AD28" s="19">
        <v>130</v>
      </c>
      <c r="AE28" s="19">
        <v>12</v>
      </c>
      <c r="AF28" s="19">
        <v>0</v>
      </c>
    </row>
    <row r="29" spans="2:32" ht="20.100000000000001" customHeight="1" thickBot="1" x14ac:dyDescent="0.25">
      <c r="B29" s="4" t="s">
        <v>212</v>
      </c>
      <c r="C29" s="19">
        <v>210</v>
      </c>
      <c r="D29" s="19">
        <v>3</v>
      </c>
      <c r="E29" s="19">
        <v>134</v>
      </c>
      <c r="F29" s="19">
        <v>73</v>
      </c>
      <c r="G29" s="19">
        <v>0</v>
      </c>
      <c r="H29" s="19">
        <v>2</v>
      </c>
      <c r="I29" s="19">
        <v>0</v>
      </c>
      <c r="J29" s="19">
        <v>0</v>
      </c>
      <c r="K29" s="19">
        <v>2</v>
      </c>
      <c r="L29" s="19">
        <v>0</v>
      </c>
      <c r="M29" s="19">
        <v>38</v>
      </c>
      <c r="N29" s="19">
        <v>0</v>
      </c>
      <c r="O29" s="19">
        <v>38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250</v>
      </c>
      <c r="AC29" s="19">
        <v>3</v>
      </c>
      <c r="AD29" s="19">
        <v>172</v>
      </c>
      <c r="AE29" s="19">
        <v>75</v>
      </c>
      <c r="AF29" s="19">
        <v>0</v>
      </c>
    </row>
    <row r="30" spans="2:32" ht="20.100000000000001" customHeight="1" thickBot="1" x14ac:dyDescent="0.25">
      <c r="B30" s="5" t="s">
        <v>213</v>
      </c>
      <c r="C30" s="27">
        <v>81</v>
      </c>
      <c r="D30" s="27">
        <v>0</v>
      </c>
      <c r="E30" s="27">
        <v>48</v>
      </c>
      <c r="F30" s="27">
        <v>33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2</v>
      </c>
      <c r="S30" s="27">
        <v>0</v>
      </c>
      <c r="T30" s="27">
        <v>2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83</v>
      </c>
      <c r="AC30" s="27">
        <v>0</v>
      </c>
      <c r="AD30" s="27">
        <v>50</v>
      </c>
      <c r="AE30" s="27">
        <v>33</v>
      </c>
      <c r="AF30" s="27">
        <v>0</v>
      </c>
    </row>
    <row r="31" spans="2:32" ht="20.100000000000001" customHeight="1" thickBot="1" x14ac:dyDescent="0.25">
      <c r="B31" s="6" t="s">
        <v>214</v>
      </c>
      <c r="C31" s="29">
        <v>26</v>
      </c>
      <c r="D31" s="29">
        <v>0</v>
      </c>
      <c r="E31" s="29">
        <v>19</v>
      </c>
      <c r="F31" s="29">
        <v>7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2</v>
      </c>
      <c r="N31" s="29">
        <v>0</v>
      </c>
      <c r="O31" s="29">
        <v>2</v>
      </c>
      <c r="P31" s="29">
        <v>0</v>
      </c>
      <c r="Q31" s="29">
        <v>0</v>
      </c>
      <c r="R31" s="29">
        <v>3</v>
      </c>
      <c r="S31" s="29">
        <v>0</v>
      </c>
      <c r="T31" s="29">
        <v>3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31</v>
      </c>
      <c r="AC31" s="29">
        <v>0</v>
      </c>
      <c r="AD31" s="29">
        <v>24</v>
      </c>
      <c r="AE31" s="29">
        <v>7</v>
      </c>
      <c r="AF31" s="29">
        <v>0</v>
      </c>
    </row>
    <row r="32" spans="2:32" ht="20.100000000000001" customHeight="1" thickBot="1" x14ac:dyDescent="0.25">
      <c r="B32" s="4" t="s">
        <v>215</v>
      </c>
      <c r="C32" s="29">
        <v>85</v>
      </c>
      <c r="D32" s="29">
        <v>0</v>
      </c>
      <c r="E32" s="29">
        <v>81</v>
      </c>
      <c r="F32" s="29">
        <v>4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85</v>
      </c>
      <c r="AC32" s="29">
        <v>0</v>
      </c>
      <c r="AD32" s="29">
        <v>81</v>
      </c>
      <c r="AE32" s="29">
        <v>4</v>
      </c>
      <c r="AF32" s="29">
        <v>0</v>
      </c>
    </row>
    <row r="33" spans="2:32" ht="20.100000000000001" customHeight="1" thickBot="1" x14ac:dyDescent="0.25">
      <c r="B33" s="4" t="s">
        <v>216</v>
      </c>
      <c r="C33" s="28">
        <v>56</v>
      </c>
      <c r="D33" s="28">
        <v>0</v>
      </c>
      <c r="E33" s="28">
        <v>35</v>
      </c>
      <c r="F33" s="28">
        <v>21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12</v>
      </c>
      <c r="N33" s="28">
        <v>0</v>
      </c>
      <c r="O33" s="28">
        <v>11</v>
      </c>
      <c r="P33" s="28">
        <v>1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68</v>
      </c>
      <c r="AC33" s="28">
        <v>0</v>
      </c>
      <c r="AD33" s="28">
        <v>46</v>
      </c>
      <c r="AE33" s="28">
        <v>22</v>
      </c>
      <c r="AF33" s="28">
        <v>0</v>
      </c>
    </row>
    <row r="34" spans="2:32" ht="20.100000000000001" customHeight="1" thickBot="1" x14ac:dyDescent="0.25">
      <c r="B34" s="4" t="s">
        <v>217</v>
      </c>
      <c r="C34" s="19">
        <v>27</v>
      </c>
      <c r="D34" s="19">
        <v>0</v>
      </c>
      <c r="E34" s="19">
        <v>26</v>
      </c>
      <c r="F34" s="19">
        <v>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27</v>
      </c>
      <c r="AC34" s="19">
        <v>0</v>
      </c>
      <c r="AD34" s="19">
        <v>26</v>
      </c>
      <c r="AE34" s="19">
        <v>1</v>
      </c>
      <c r="AF34" s="19">
        <v>0</v>
      </c>
    </row>
    <row r="35" spans="2:32" ht="20.100000000000001" customHeight="1" thickBot="1" x14ac:dyDescent="0.25">
      <c r="B35" s="4" t="s">
        <v>218</v>
      </c>
      <c r="C35" s="19">
        <v>32</v>
      </c>
      <c r="D35" s="19">
        <v>0</v>
      </c>
      <c r="E35" s="19">
        <v>29</v>
      </c>
      <c r="F35" s="19">
        <v>3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32</v>
      </c>
      <c r="AC35" s="19">
        <v>0</v>
      </c>
      <c r="AD35" s="19">
        <v>29</v>
      </c>
      <c r="AE35" s="19">
        <v>3</v>
      </c>
      <c r="AF35" s="19">
        <v>0</v>
      </c>
    </row>
    <row r="36" spans="2:32" ht="20.100000000000001" customHeight="1" thickBot="1" x14ac:dyDescent="0.25">
      <c r="B36" s="4" t="s">
        <v>219</v>
      </c>
      <c r="C36" s="19">
        <v>24</v>
      </c>
      <c r="D36" s="19">
        <v>0</v>
      </c>
      <c r="E36" s="19">
        <v>20</v>
      </c>
      <c r="F36" s="19">
        <v>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6</v>
      </c>
      <c r="N36" s="19">
        <v>0</v>
      </c>
      <c r="O36" s="19">
        <v>6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30</v>
      </c>
      <c r="AC36" s="19">
        <v>0</v>
      </c>
      <c r="AD36" s="19">
        <v>26</v>
      </c>
      <c r="AE36" s="19">
        <v>4</v>
      </c>
      <c r="AF36" s="19">
        <v>0</v>
      </c>
    </row>
    <row r="37" spans="2:32" ht="20.100000000000001" customHeight="1" thickBot="1" x14ac:dyDescent="0.25">
      <c r="B37" s="4" t="s">
        <v>220</v>
      </c>
      <c r="C37" s="19">
        <v>22</v>
      </c>
      <c r="D37" s="19">
        <v>0</v>
      </c>
      <c r="E37" s="19">
        <v>22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5</v>
      </c>
      <c r="N37" s="19">
        <v>0</v>
      </c>
      <c r="O37" s="19">
        <v>4</v>
      </c>
      <c r="P37" s="19">
        <v>1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27</v>
      </c>
      <c r="AC37" s="19">
        <v>0</v>
      </c>
      <c r="AD37" s="19">
        <v>26</v>
      </c>
      <c r="AE37" s="19">
        <v>1</v>
      </c>
      <c r="AF37" s="19">
        <v>0</v>
      </c>
    </row>
    <row r="38" spans="2:32" ht="20.100000000000001" customHeight="1" thickBot="1" x14ac:dyDescent="0.25">
      <c r="B38" s="4" t="s">
        <v>221</v>
      </c>
      <c r="C38" s="19">
        <v>113</v>
      </c>
      <c r="D38" s="19">
        <v>0</v>
      </c>
      <c r="E38" s="19">
        <v>56</v>
      </c>
      <c r="F38" s="19">
        <v>57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113</v>
      </c>
      <c r="AC38" s="19">
        <v>0</v>
      </c>
      <c r="AD38" s="19">
        <v>56</v>
      </c>
      <c r="AE38" s="19">
        <v>57</v>
      </c>
      <c r="AF38" s="19">
        <v>0</v>
      </c>
    </row>
    <row r="39" spans="2:32" ht="20.100000000000001" customHeight="1" thickBot="1" x14ac:dyDescent="0.25">
      <c r="B39" s="4" t="s">
        <v>222</v>
      </c>
      <c r="C39" s="19">
        <v>29</v>
      </c>
      <c r="D39" s="19">
        <v>0</v>
      </c>
      <c r="E39" s="19">
        <v>23</v>
      </c>
      <c r="F39" s="19">
        <v>6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1</v>
      </c>
      <c r="N39" s="19">
        <v>0</v>
      </c>
      <c r="O39" s="19">
        <v>1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30</v>
      </c>
      <c r="AC39" s="19">
        <v>0</v>
      </c>
      <c r="AD39" s="19">
        <v>24</v>
      </c>
      <c r="AE39" s="19">
        <v>6</v>
      </c>
      <c r="AF39" s="19">
        <v>0</v>
      </c>
    </row>
    <row r="40" spans="2:32" ht="20.100000000000001" customHeight="1" thickBot="1" x14ac:dyDescent="0.25">
      <c r="B40" s="4" t="s">
        <v>223</v>
      </c>
      <c r="C40" s="19">
        <v>83</v>
      </c>
      <c r="D40" s="19">
        <v>0</v>
      </c>
      <c r="E40" s="19">
        <v>69</v>
      </c>
      <c r="F40" s="19">
        <v>14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83</v>
      </c>
      <c r="AC40" s="19">
        <v>0</v>
      </c>
      <c r="AD40" s="19">
        <v>69</v>
      </c>
      <c r="AE40" s="19">
        <v>14</v>
      </c>
      <c r="AF40" s="19">
        <v>0</v>
      </c>
    </row>
    <row r="41" spans="2:32" ht="20.100000000000001" customHeight="1" thickBot="1" x14ac:dyDescent="0.25">
      <c r="B41" s="4" t="s">
        <v>224</v>
      </c>
      <c r="C41" s="19">
        <v>113</v>
      </c>
      <c r="D41" s="19">
        <v>0</v>
      </c>
      <c r="E41" s="19">
        <v>67</v>
      </c>
      <c r="F41" s="19">
        <v>46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4</v>
      </c>
      <c r="N41" s="19">
        <v>0</v>
      </c>
      <c r="O41" s="19">
        <v>4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117</v>
      </c>
      <c r="AC41" s="19">
        <v>0</v>
      </c>
      <c r="AD41" s="19">
        <v>71</v>
      </c>
      <c r="AE41" s="19">
        <v>46</v>
      </c>
      <c r="AF41" s="19">
        <v>0</v>
      </c>
    </row>
    <row r="42" spans="2:32" ht="20.100000000000001" customHeight="1" thickBot="1" x14ac:dyDescent="0.25">
      <c r="B42" s="4" t="s">
        <v>225</v>
      </c>
      <c r="C42" s="19">
        <v>50</v>
      </c>
      <c r="D42" s="19">
        <v>0</v>
      </c>
      <c r="E42" s="19">
        <v>47</v>
      </c>
      <c r="F42" s="19">
        <v>3</v>
      </c>
      <c r="G42" s="19">
        <v>0</v>
      </c>
      <c r="H42" s="19">
        <v>1</v>
      </c>
      <c r="I42" s="19">
        <v>0</v>
      </c>
      <c r="J42" s="19">
        <v>1</v>
      </c>
      <c r="K42" s="19">
        <v>0</v>
      </c>
      <c r="L42" s="19">
        <v>0</v>
      </c>
      <c r="M42" s="19">
        <v>3</v>
      </c>
      <c r="N42" s="19">
        <v>0</v>
      </c>
      <c r="O42" s="19">
        <v>2</v>
      </c>
      <c r="P42" s="19">
        <v>1</v>
      </c>
      <c r="Q42" s="19">
        <v>0</v>
      </c>
      <c r="R42" s="19">
        <v>8</v>
      </c>
      <c r="S42" s="19">
        <v>0</v>
      </c>
      <c r="T42" s="19">
        <v>8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62</v>
      </c>
      <c r="AC42" s="19">
        <v>0</v>
      </c>
      <c r="AD42" s="19">
        <v>58</v>
      </c>
      <c r="AE42" s="19">
        <v>4</v>
      </c>
      <c r="AF42" s="19">
        <v>0</v>
      </c>
    </row>
    <row r="43" spans="2:32" ht="20.100000000000001" customHeight="1" thickBot="1" x14ac:dyDescent="0.25">
      <c r="B43" s="4" t="s">
        <v>226</v>
      </c>
      <c r="C43" s="19">
        <v>54</v>
      </c>
      <c r="D43" s="19">
        <v>0</v>
      </c>
      <c r="E43" s="19">
        <v>16</v>
      </c>
      <c r="F43" s="19">
        <v>38</v>
      </c>
      <c r="G43" s="19">
        <v>0</v>
      </c>
      <c r="H43" s="19">
        <v>5</v>
      </c>
      <c r="I43" s="19">
        <v>0</v>
      </c>
      <c r="J43" s="19">
        <v>0</v>
      </c>
      <c r="K43" s="19">
        <v>5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59</v>
      </c>
      <c r="AC43" s="19">
        <v>0</v>
      </c>
      <c r="AD43" s="19">
        <v>16</v>
      </c>
      <c r="AE43" s="19">
        <v>43</v>
      </c>
      <c r="AF43" s="19">
        <v>0</v>
      </c>
    </row>
    <row r="44" spans="2:32" ht="20.100000000000001" customHeight="1" thickBot="1" x14ac:dyDescent="0.25">
      <c r="B44" s="4" t="s">
        <v>227</v>
      </c>
      <c r="C44" s="19">
        <v>146</v>
      </c>
      <c r="D44" s="19">
        <v>0</v>
      </c>
      <c r="E44" s="19">
        <v>102</v>
      </c>
      <c r="F44" s="19">
        <v>44</v>
      </c>
      <c r="G44" s="19">
        <v>0</v>
      </c>
      <c r="H44" s="19">
        <v>5</v>
      </c>
      <c r="I44" s="19">
        <v>0</v>
      </c>
      <c r="J44" s="19">
        <v>3</v>
      </c>
      <c r="K44" s="19">
        <v>2</v>
      </c>
      <c r="L44" s="19">
        <v>0</v>
      </c>
      <c r="M44" s="19">
        <v>4</v>
      </c>
      <c r="N44" s="19">
        <v>0</v>
      </c>
      <c r="O44" s="19">
        <v>3</v>
      </c>
      <c r="P44" s="19">
        <v>1</v>
      </c>
      <c r="Q44" s="19">
        <v>0</v>
      </c>
      <c r="R44" s="19">
        <v>1</v>
      </c>
      <c r="S44" s="19">
        <v>0</v>
      </c>
      <c r="T44" s="19">
        <v>1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156</v>
      </c>
      <c r="AC44" s="19">
        <v>0</v>
      </c>
      <c r="AD44" s="19">
        <v>109</v>
      </c>
      <c r="AE44" s="19">
        <v>47</v>
      </c>
      <c r="AF44" s="19">
        <v>0</v>
      </c>
    </row>
    <row r="45" spans="2:32" ht="20.100000000000001" customHeight="1" thickBot="1" x14ac:dyDescent="0.25">
      <c r="B45" s="4" t="s">
        <v>228</v>
      </c>
      <c r="C45" s="19">
        <v>918</v>
      </c>
      <c r="D45" s="19">
        <v>18</v>
      </c>
      <c r="E45" s="19">
        <v>434</v>
      </c>
      <c r="F45" s="19">
        <v>466</v>
      </c>
      <c r="G45" s="19">
        <v>0</v>
      </c>
      <c r="H45" s="19">
        <v>3</v>
      </c>
      <c r="I45" s="19">
        <v>0</v>
      </c>
      <c r="J45" s="19">
        <v>0</v>
      </c>
      <c r="K45" s="19">
        <v>3</v>
      </c>
      <c r="L45" s="19">
        <v>0</v>
      </c>
      <c r="M45" s="19">
        <v>10</v>
      </c>
      <c r="N45" s="19">
        <v>0</v>
      </c>
      <c r="O45" s="19">
        <v>9</v>
      </c>
      <c r="P45" s="19">
        <v>1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931</v>
      </c>
      <c r="AC45" s="19">
        <v>18</v>
      </c>
      <c r="AD45" s="19">
        <v>443</v>
      </c>
      <c r="AE45" s="19">
        <v>470</v>
      </c>
      <c r="AF45" s="19">
        <v>0</v>
      </c>
    </row>
    <row r="46" spans="2:32" ht="20.100000000000001" customHeight="1" thickBot="1" x14ac:dyDescent="0.25">
      <c r="B46" s="4" t="s">
        <v>229</v>
      </c>
      <c r="C46" s="19">
        <v>119</v>
      </c>
      <c r="D46" s="19">
        <v>0</v>
      </c>
      <c r="E46" s="19">
        <v>45</v>
      </c>
      <c r="F46" s="19">
        <v>74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119</v>
      </c>
      <c r="AC46" s="19">
        <v>0</v>
      </c>
      <c r="AD46" s="19">
        <v>45</v>
      </c>
      <c r="AE46" s="19">
        <v>74</v>
      </c>
      <c r="AF46" s="19">
        <v>0</v>
      </c>
    </row>
    <row r="47" spans="2:32" ht="20.100000000000001" customHeight="1" thickBot="1" x14ac:dyDescent="0.25">
      <c r="B47" s="4" t="s">
        <v>230</v>
      </c>
      <c r="C47" s="19">
        <v>78</v>
      </c>
      <c r="D47" s="19">
        <v>0</v>
      </c>
      <c r="E47" s="19">
        <v>38</v>
      </c>
      <c r="F47" s="19">
        <v>40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6</v>
      </c>
      <c r="N47" s="19">
        <v>0</v>
      </c>
      <c r="O47" s="19">
        <v>6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84</v>
      </c>
      <c r="AC47" s="19">
        <v>0</v>
      </c>
      <c r="AD47" s="19">
        <v>44</v>
      </c>
      <c r="AE47" s="19">
        <v>40</v>
      </c>
      <c r="AF47" s="19">
        <v>0</v>
      </c>
    </row>
    <row r="48" spans="2:32" ht="20.100000000000001" customHeight="1" thickBot="1" x14ac:dyDescent="0.25">
      <c r="B48" s="4" t="s">
        <v>231</v>
      </c>
      <c r="C48" s="19">
        <v>183</v>
      </c>
      <c r="D48" s="19">
        <v>1</v>
      </c>
      <c r="E48" s="19">
        <v>120</v>
      </c>
      <c r="F48" s="19">
        <v>62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0</v>
      </c>
      <c r="O48" s="19">
        <v>1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184</v>
      </c>
      <c r="AC48" s="19">
        <v>1</v>
      </c>
      <c r="AD48" s="19">
        <v>121</v>
      </c>
      <c r="AE48" s="19">
        <v>62</v>
      </c>
      <c r="AF48" s="19">
        <v>0</v>
      </c>
    </row>
    <row r="49" spans="2:32" ht="20.100000000000001" customHeight="1" thickBot="1" x14ac:dyDescent="0.25">
      <c r="B49" s="4" t="s">
        <v>232</v>
      </c>
      <c r="C49" s="19">
        <v>434</v>
      </c>
      <c r="D49" s="19">
        <v>0</v>
      </c>
      <c r="E49" s="19">
        <v>349</v>
      </c>
      <c r="F49" s="19">
        <v>85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6</v>
      </c>
      <c r="N49" s="19">
        <v>0</v>
      </c>
      <c r="O49" s="19">
        <v>6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440</v>
      </c>
      <c r="AC49" s="19">
        <v>0</v>
      </c>
      <c r="AD49" s="19">
        <v>355</v>
      </c>
      <c r="AE49" s="19">
        <v>85</v>
      </c>
      <c r="AF49" s="19">
        <v>0</v>
      </c>
    </row>
    <row r="50" spans="2:32" ht="20.100000000000001" customHeight="1" thickBot="1" x14ac:dyDescent="0.25">
      <c r="B50" s="4" t="s">
        <v>233</v>
      </c>
      <c r="C50" s="19">
        <v>148</v>
      </c>
      <c r="D50" s="19">
        <v>0</v>
      </c>
      <c r="E50" s="19">
        <v>131</v>
      </c>
      <c r="F50" s="19">
        <v>17</v>
      </c>
      <c r="G50" s="19">
        <v>0</v>
      </c>
      <c r="H50" s="19">
        <v>3</v>
      </c>
      <c r="I50" s="19">
        <v>0</v>
      </c>
      <c r="J50" s="19">
        <v>3</v>
      </c>
      <c r="K50" s="19">
        <v>0</v>
      </c>
      <c r="L50" s="19">
        <v>0</v>
      </c>
      <c r="M50" s="19">
        <v>3</v>
      </c>
      <c r="N50" s="19">
        <v>0</v>
      </c>
      <c r="O50" s="19">
        <v>3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7</v>
      </c>
      <c r="X50" s="19">
        <v>0</v>
      </c>
      <c r="Y50" s="19">
        <v>7</v>
      </c>
      <c r="Z50" s="19">
        <v>0</v>
      </c>
      <c r="AA50" s="19">
        <v>0</v>
      </c>
      <c r="AB50" s="19">
        <v>161</v>
      </c>
      <c r="AC50" s="19">
        <v>0</v>
      </c>
      <c r="AD50" s="19">
        <v>144</v>
      </c>
      <c r="AE50" s="19">
        <v>17</v>
      </c>
      <c r="AF50" s="19">
        <v>0</v>
      </c>
    </row>
    <row r="51" spans="2:32" ht="20.100000000000001" customHeight="1" thickBot="1" x14ac:dyDescent="0.25">
      <c r="B51" s="4" t="s">
        <v>234</v>
      </c>
      <c r="C51" s="19">
        <v>593</v>
      </c>
      <c r="D51" s="19">
        <v>8</v>
      </c>
      <c r="E51" s="19">
        <v>450</v>
      </c>
      <c r="F51" s="19">
        <v>135</v>
      </c>
      <c r="G51" s="19">
        <v>0</v>
      </c>
      <c r="H51" s="19">
        <v>2</v>
      </c>
      <c r="I51" s="19">
        <v>0</v>
      </c>
      <c r="J51" s="19">
        <v>1</v>
      </c>
      <c r="K51" s="19">
        <v>1</v>
      </c>
      <c r="L51" s="19">
        <v>0</v>
      </c>
      <c r="M51" s="19">
        <v>9</v>
      </c>
      <c r="N51" s="19">
        <v>0</v>
      </c>
      <c r="O51" s="19">
        <v>9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604</v>
      </c>
      <c r="AC51" s="19">
        <v>8</v>
      </c>
      <c r="AD51" s="19">
        <v>460</v>
      </c>
      <c r="AE51" s="19">
        <v>136</v>
      </c>
      <c r="AF51" s="19">
        <v>0</v>
      </c>
    </row>
    <row r="52" spans="2:32" ht="20.100000000000001" customHeight="1" thickBot="1" x14ac:dyDescent="0.25">
      <c r="B52" s="4" t="s">
        <v>235</v>
      </c>
      <c r="C52" s="19">
        <v>126</v>
      </c>
      <c r="D52" s="19">
        <v>0</v>
      </c>
      <c r="E52" s="19">
        <v>91</v>
      </c>
      <c r="F52" s="19">
        <v>35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2</v>
      </c>
      <c r="N52" s="19">
        <v>0</v>
      </c>
      <c r="O52" s="19">
        <v>2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128</v>
      </c>
      <c r="AC52" s="19">
        <v>0</v>
      </c>
      <c r="AD52" s="19">
        <v>93</v>
      </c>
      <c r="AE52" s="19">
        <v>35</v>
      </c>
      <c r="AF52" s="19">
        <v>0</v>
      </c>
    </row>
    <row r="53" spans="2:32" ht="20.100000000000001" customHeight="1" thickBot="1" x14ac:dyDescent="0.25">
      <c r="B53" s="4" t="s">
        <v>236</v>
      </c>
      <c r="C53" s="19">
        <v>53</v>
      </c>
      <c r="D53" s="19">
        <v>0</v>
      </c>
      <c r="E53" s="19">
        <v>39</v>
      </c>
      <c r="F53" s="19">
        <v>14</v>
      </c>
      <c r="G53" s="19">
        <v>0</v>
      </c>
      <c r="H53" s="19">
        <v>1</v>
      </c>
      <c r="I53" s="19">
        <v>0</v>
      </c>
      <c r="J53" s="19">
        <v>1</v>
      </c>
      <c r="K53" s="19">
        <v>0</v>
      </c>
      <c r="L53" s="19">
        <v>0</v>
      </c>
      <c r="M53" s="19">
        <v>2</v>
      </c>
      <c r="N53" s="19">
        <v>0</v>
      </c>
      <c r="O53" s="19">
        <v>2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56</v>
      </c>
      <c r="AC53" s="19">
        <v>0</v>
      </c>
      <c r="AD53" s="19">
        <v>42</v>
      </c>
      <c r="AE53" s="19">
        <v>14</v>
      </c>
      <c r="AF53" s="19">
        <v>0</v>
      </c>
    </row>
    <row r="54" spans="2:32" ht="20.100000000000001" customHeight="1" thickBot="1" x14ac:dyDescent="0.25">
      <c r="B54" s="4" t="s">
        <v>237</v>
      </c>
      <c r="C54" s="19">
        <v>198</v>
      </c>
      <c r="D54" s="19">
        <v>0</v>
      </c>
      <c r="E54" s="19">
        <v>137</v>
      </c>
      <c r="F54" s="19">
        <v>61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2</v>
      </c>
      <c r="N54" s="19">
        <v>0</v>
      </c>
      <c r="O54" s="19">
        <v>1</v>
      </c>
      <c r="P54" s="19">
        <v>1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200</v>
      </c>
      <c r="AC54" s="19">
        <v>0</v>
      </c>
      <c r="AD54" s="19">
        <v>138</v>
      </c>
      <c r="AE54" s="19">
        <v>62</v>
      </c>
      <c r="AF54" s="19">
        <v>0</v>
      </c>
    </row>
    <row r="55" spans="2:32" ht="20.100000000000001" customHeight="1" thickBot="1" x14ac:dyDescent="0.25">
      <c r="B55" s="4" t="s">
        <v>238</v>
      </c>
      <c r="C55" s="19">
        <v>54</v>
      </c>
      <c r="D55" s="19">
        <v>0</v>
      </c>
      <c r="E55" s="19">
        <v>33</v>
      </c>
      <c r="F55" s="19">
        <v>21</v>
      </c>
      <c r="G55" s="19">
        <v>0</v>
      </c>
      <c r="H55" s="19">
        <v>1</v>
      </c>
      <c r="I55" s="19">
        <v>0</v>
      </c>
      <c r="J55" s="19">
        <v>0</v>
      </c>
      <c r="K55" s="19">
        <v>1</v>
      </c>
      <c r="L55" s="19">
        <v>0</v>
      </c>
      <c r="M55" s="19">
        <v>1</v>
      </c>
      <c r="N55" s="19">
        <v>0</v>
      </c>
      <c r="O55" s="19">
        <v>1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56</v>
      </c>
      <c r="AC55" s="19">
        <v>0</v>
      </c>
      <c r="AD55" s="19">
        <v>34</v>
      </c>
      <c r="AE55" s="19">
        <v>22</v>
      </c>
      <c r="AF55" s="19">
        <v>0</v>
      </c>
    </row>
    <row r="56" spans="2:32" ht="20.100000000000001" customHeight="1" thickBot="1" x14ac:dyDescent="0.25">
      <c r="B56" s="4" t="s">
        <v>239</v>
      </c>
      <c r="C56" s="19">
        <v>50</v>
      </c>
      <c r="D56" s="19">
        <v>0</v>
      </c>
      <c r="E56" s="19">
        <v>31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3</v>
      </c>
      <c r="N56" s="19">
        <v>0</v>
      </c>
      <c r="O56" s="19">
        <v>3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53</v>
      </c>
      <c r="AC56" s="19">
        <v>0</v>
      </c>
      <c r="AD56" s="19">
        <v>34</v>
      </c>
      <c r="AE56" s="19">
        <v>19</v>
      </c>
      <c r="AF56" s="19">
        <v>0</v>
      </c>
    </row>
    <row r="57" spans="2:32" ht="20.100000000000001" customHeight="1" thickBot="1" x14ac:dyDescent="0.25">
      <c r="B57" s="4" t="s">
        <v>240</v>
      </c>
      <c r="C57" s="19">
        <v>144</v>
      </c>
      <c r="D57" s="19">
        <v>0</v>
      </c>
      <c r="E57" s="19">
        <v>87</v>
      </c>
      <c r="F57" s="19">
        <v>57</v>
      </c>
      <c r="G57" s="19">
        <v>0</v>
      </c>
      <c r="H57" s="19">
        <v>1</v>
      </c>
      <c r="I57" s="19">
        <v>0</v>
      </c>
      <c r="J57" s="19">
        <v>1</v>
      </c>
      <c r="K57" s="19">
        <v>0</v>
      </c>
      <c r="L57" s="19">
        <v>0</v>
      </c>
      <c r="M57" s="19">
        <v>3</v>
      </c>
      <c r="N57" s="19">
        <v>0</v>
      </c>
      <c r="O57" s="19">
        <v>3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148</v>
      </c>
      <c r="AC57" s="19">
        <v>0</v>
      </c>
      <c r="AD57" s="19">
        <v>91</v>
      </c>
      <c r="AE57" s="19">
        <v>57</v>
      </c>
      <c r="AF57" s="19">
        <v>0</v>
      </c>
    </row>
    <row r="58" spans="2:32" ht="20.100000000000001" customHeight="1" thickBot="1" x14ac:dyDescent="0.25">
      <c r="B58" s="4" t="s">
        <v>241</v>
      </c>
      <c r="C58" s="19">
        <v>1380</v>
      </c>
      <c r="D58" s="19">
        <v>0</v>
      </c>
      <c r="E58" s="19">
        <v>563</v>
      </c>
      <c r="F58" s="19">
        <v>817</v>
      </c>
      <c r="G58" s="19">
        <v>0</v>
      </c>
      <c r="H58" s="19">
        <v>5</v>
      </c>
      <c r="I58" s="19">
        <v>0</v>
      </c>
      <c r="J58" s="19">
        <v>0</v>
      </c>
      <c r="K58" s="19">
        <v>5</v>
      </c>
      <c r="L58" s="19">
        <v>0</v>
      </c>
      <c r="M58" s="19">
        <v>35</v>
      </c>
      <c r="N58" s="19">
        <v>0</v>
      </c>
      <c r="O58" s="19">
        <v>30</v>
      </c>
      <c r="P58" s="19">
        <v>5</v>
      </c>
      <c r="Q58" s="19">
        <v>0</v>
      </c>
      <c r="R58" s="19">
        <v>1</v>
      </c>
      <c r="S58" s="19">
        <v>0</v>
      </c>
      <c r="T58" s="19">
        <v>1</v>
      </c>
      <c r="U58" s="19">
        <v>0</v>
      </c>
      <c r="V58" s="19">
        <v>0</v>
      </c>
      <c r="W58" s="19">
        <v>1</v>
      </c>
      <c r="X58" s="19">
        <v>0</v>
      </c>
      <c r="Y58" s="19">
        <v>0</v>
      </c>
      <c r="Z58" s="19">
        <v>1</v>
      </c>
      <c r="AA58" s="19">
        <v>0</v>
      </c>
      <c r="AB58" s="19">
        <v>1422</v>
      </c>
      <c r="AC58" s="19">
        <v>0</v>
      </c>
      <c r="AD58" s="19">
        <v>594</v>
      </c>
      <c r="AE58" s="19">
        <v>828</v>
      </c>
      <c r="AF58" s="19">
        <v>0</v>
      </c>
    </row>
    <row r="59" spans="2:32" ht="20.100000000000001" customHeight="1" thickBot="1" x14ac:dyDescent="0.25">
      <c r="B59" s="4" t="s">
        <v>242</v>
      </c>
      <c r="C59" s="19">
        <v>314</v>
      </c>
      <c r="D59" s="19">
        <v>0</v>
      </c>
      <c r="E59" s="19">
        <v>242</v>
      </c>
      <c r="F59" s="19">
        <v>72</v>
      </c>
      <c r="G59" s="19">
        <v>0</v>
      </c>
      <c r="H59" s="19">
        <v>3</v>
      </c>
      <c r="I59" s="19">
        <v>0</v>
      </c>
      <c r="J59" s="19">
        <v>2</v>
      </c>
      <c r="K59" s="19">
        <v>1</v>
      </c>
      <c r="L59" s="19">
        <v>0</v>
      </c>
      <c r="M59" s="19">
        <v>17</v>
      </c>
      <c r="N59" s="19">
        <v>0</v>
      </c>
      <c r="O59" s="19">
        <v>17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7</v>
      </c>
      <c r="X59" s="19">
        <v>0</v>
      </c>
      <c r="Y59" s="19">
        <v>7</v>
      </c>
      <c r="Z59" s="19">
        <v>0</v>
      </c>
      <c r="AA59" s="19">
        <v>0</v>
      </c>
      <c r="AB59" s="19">
        <v>341</v>
      </c>
      <c r="AC59" s="19">
        <v>0</v>
      </c>
      <c r="AD59" s="19">
        <v>268</v>
      </c>
      <c r="AE59" s="19">
        <v>73</v>
      </c>
      <c r="AF59" s="19">
        <v>0</v>
      </c>
    </row>
    <row r="60" spans="2:32" ht="20.100000000000001" customHeight="1" thickBot="1" x14ac:dyDescent="0.25">
      <c r="B60" s="4" t="s">
        <v>243</v>
      </c>
      <c r="C60" s="19">
        <v>92</v>
      </c>
      <c r="D60" s="19">
        <v>0</v>
      </c>
      <c r="E60" s="19">
        <v>64</v>
      </c>
      <c r="F60" s="19">
        <v>28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</v>
      </c>
      <c r="N60" s="19">
        <v>0</v>
      </c>
      <c r="O60" s="19">
        <v>1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93</v>
      </c>
      <c r="AC60" s="19">
        <v>0</v>
      </c>
      <c r="AD60" s="19">
        <v>65</v>
      </c>
      <c r="AE60" s="19">
        <v>28</v>
      </c>
      <c r="AF60" s="19">
        <v>0</v>
      </c>
    </row>
    <row r="61" spans="2:32" ht="20.100000000000001" customHeight="1" thickBot="1" x14ac:dyDescent="0.25">
      <c r="B61" s="4" t="s">
        <v>244</v>
      </c>
      <c r="C61" s="19">
        <v>59</v>
      </c>
      <c r="D61" s="19">
        <v>0</v>
      </c>
      <c r="E61" s="19">
        <v>52</v>
      </c>
      <c r="F61" s="19">
        <v>7</v>
      </c>
      <c r="G61" s="19">
        <v>0</v>
      </c>
      <c r="H61" s="19">
        <v>2</v>
      </c>
      <c r="I61" s="19">
        <v>0</v>
      </c>
      <c r="J61" s="19">
        <v>2</v>
      </c>
      <c r="K61" s="19">
        <v>0</v>
      </c>
      <c r="L61" s="19">
        <v>0</v>
      </c>
      <c r="M61" s="19">
        <v>2</v>
      </c>
      <c r="N61" s="19">
        <v>0</v>
      </c>
      <c r="O61" s="19">
        <v>2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63</v>
      </c>
      <c r="AC61" s="19">
        <v>0</v>
      </c>
      <c r="AD61" s="19">
        <v>56</v>
      </c>
      <c r="AE61" s="19">
        <v>7</v>
      </c>
      <c r="AF61" s="19">
        <v>0</v>
      </c>
    </row>
    <row r="62" spans="2:32" ht="20.100000000000001" customHeight="1" thickBot="1" x14ac:dyDescent="0.25">
      <c r="B62" s="4" t="s">
        <v>270</v>
      </c>
      <c r="C62" s="19">
        <v>82</v>
      </c>
      <c r="D62" s="19">
        <v>0</v>
      </c>
      <c r="E62" s="19">
        <v>57</v>
      </c>
      <c r="F62" s="19">
        <v>25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</v>
      </c>
      <c r="N62" s="19">
        <v>0</v>
      </c>
      <c r="O62" s="19">
        <v>1</v>
      </c>
      <c r="P62" s="19">
        <v>0</v>
      </c>
      <c r="Q62" s="19">
        <v>0</v>
      </c>
      <c r="R62" s="19">
        <v>2</v>
      </c>
      <c r="S62" s="19">
        <v>0</v>
      </c>
      <c r="T62" s="19">
        <v>2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85</v>
      </c>
      <c r="AC62" s="19">
        <v>0</v>
      </c>
      <c r="AD62" s="19">
        <v>60</v>
      </c>
      <c r="AE62" s="19">
        <v>25</v>
      </c>
      <c r="AF62" s="19">
        <v>0</v>
      </c>
    </row>
    <row r="63" spans="2:32" ht="20.100000000000001" customHeight="1" thickBot="1" x14ac:dyDescent="0.25">
      <c r="B63" s="4" t="s">
        <v>246</v>
      </c>
      <c r="C63" s="19">
        <v>97</v>
      </c>
      <c r="D63" s="19">
        <v>0</v>
      </c>
      <c r="E63" s="19">
        <v>61</v>
      </c>
      <c r="F63" s="19">
        <v>36</v>
      </c>
      <c r="G63" s="19">
        <v>0</v>
      </c>
      <c r="H63" s="19">
        <v>1</v>
      </c>
      <c r="I63" s="19">
        <v>0</v>
      </c>
      <c r="J63" s="19">
        <v>0</v>
      </c>
      <c r="K63" s="19">
        <v>1</v>
      </c>
      <c r="L63" s="19">
        <v>0</v>
      </c>
      <c r="M63" s="19">
        <v>1</v>
      </c>
      <c r="N63" s="19">
        <v>0</v>
      </c>
      <c r="O63" s="19">
        <v>1</v>
      </c>
      <c r="P63" s="19">
        <v>0</v>
      </c>
      <c r="Q63" s="19">
        <v>0</v>
      </c>
      <c r="R63" s="19">
        <v>2</v>
      </c>
      <c r="S63" s="19">
        <v>0</v>
      </c>
      <c r="T63" s="19">
        <v>2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101</v>
      </c>
      <c r="AC63" s="19">
        <v>0</v>
      </c>
      <c r="AD63" s="19">
        <v>64</v>
      </c>
      <c r="AE63" s="19">
        <v>37</v>
      </c>
      <c r="AF63" s="19">
        <v>0</v>
      </c>
    </row>
    <row r="64" spans="2:32" ht="20.100000000000001" customHeight="1" thickBot="1" x14ac:dyDescent="0.25">
      <c r="B64" s="4" t="s">
        <v>247</v>
      </c>
      <c r="C64" s="19">
        <v>57</v>
      </c>
      <c r="D64" s="19">
        <v>0</v>
      </c>
      <c r="E64" s="19">
        <v>52</v>
      </c>
      <c r="F64" s="19">
        <v>5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57</v>
      </c>
      <c r="AC64" s="19">
        <v>0</v>
      </c>
      <c r="AD64" s="19">
        <v>52</v>
      </c>
      <c r="AE64" s="19">
        <v>5</v>
      </c>
      <c r="AF64" s="19">
        <v>0</v>
      </c>
    </row>
    <row r="65" spans="2:32" ht="20.100000000000001" customHeight="1" thickBot="1" x14ac:dyDescent="0.25">
      <c r="B65" s="7" t="s">
        <v>22</v>
      </c>
      <c r="C65" s="9">
        <f>SUM(C15:C64)</f>
        <v>8909</v>
      </c>
      <c r="D65" s="9">
        <f t="shared" ref="D65:AF65" si="0">SUM(D15:D64)</f>
        <v>46</v>
      </c>
      <c r="E65" s="9">
        <f t="shared" si="0"/>
        <v>5807</v>
      </c>
      <c r="F65" s="9">
        <f t="shared" si="0"/>
        <v>3056</v>
      </c>
      <c r="G65" s="9">
        <f t="shared" si="0"/>
        <v>0</v>
      </c>
      <c r="H65" s="9">
        <f t="shared" si="0"/>
        <v>55</v>
      </c>
      <c r="I65" s="9">
        <f t="shared" si="0"/>
        <v>0</v>
      </c>
      <c r="J65" s="9">
        <f t="shared" si="0"/>
        <v>33</v>
      </c>
      <c r="K65" s="9">
        <f t="shared" si="0"/>
        <v>22</v>
      </c>
      <c r="L65" s="9">
        <f t="shared" si="0"/>
        <v>0</v>
      </c>
      <c r="M65" s="9">
        <f t="shared" si="0"/>
        <v>333</v>
      </c>
      <c r="N65" s="9">
        <f t="shared" si="0"/>
        <v>0</v>
      </c>
      <c r="O65" s="9">
        <f t="shared" si="0"/>
        <v>320</v>
      </c>
      <c r="P65" s="9">
        <f t="shared" si="0"/>
        <v>13</v>
      </c>
      <c r="Q65" s="9">
        <f t="shared" si="0"/>
        <v>0</v>
      </c>
      <c r="R65" s="9">
        <f t="shared" si="0"/>
        <v>86</v>
      </c>
      <c r="S65" s="9">
        <f t="shared" si="0"/>
        <v>1</v>
      </c>
      <c r="T65" s="9">
        <f t="shared" si="0"/>
        <v>85</v>
      </c>
      <c r="U65" s="9">
        <f t="shared" si="0"/>
        <v>0</v>
      </c>
      <c r="V65" s="9">
        <f t="shared" si="0"/>
        <v>0</v>
      </c>
      <c r="W65" s="9">
        <f t="shared" si="0"/>
        <v>20</v>
      </c>
      <c r="X65" s="9">
        <f t="shared" si="0"/>
        <v>0</v>
      </c>
      <c r="Y65" s="9">
        <f t="shared" si="0"/>
        <v>19</v>
      </c>
      <c r="Z65" s="9">
        <f t="shared" si="0"/>
        <v>1</v>
      </c>
      <c r="AA65" s="9">
        <f t="shared" si="0"/>
        <v>0</v>
      </c>
      <c r="AB65" s="9">
        <f t="shared" si="0"/>
        <v>9403</v>
      </c>
      <c r="AC65" s="9">
        <f t="shared" si="0"/>
        <v>47</v>
      </c>
      <c r="AD65" s="9">
        <f t="shared" si="0"/>
        <v>6264</v>
      </c>
      <c r="AE65" s="9">
        <f t="shared" si="0"/>
        <v>3092</v>
      </c>
      <c r="AF65" s="9">
        <f t="shared" si="0"/>
        <v>0</v>
      </c>
    </row>
    <row r="66" spans="2:32" x14ac:dyDescent="0.2">
      <c r="C66" s="49"/>
    </row>
    <row r="68" spans="2:32" x14ac:dyDescent="0.2">
      <c r="B68" s="48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88" t="s">
        <v>60</v>
      </c>
      <c r="D12" s="88"/>
      <c r="E12" s="88"/>
      <c r="F12" s="88"/>
      <c r="G12" s="88"/>
      <c r="H12" s="88" t="s">
        <v>176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2:22" ht="39.75" customHeight="1" x14ac:dyDescent="0.2">
      <c r="C13" s="88"/>
      <c r="D13" s="88"/>
      <c r="E13" s="88"/>
      <c r="F13" s="88"/>
      <c r="G13" s="88"/>
      <c r="H13" s="88" t="s">
        <v>178</v>
      </c>
      <c r="I13" s="88"/>
      <c r="J13" s="88"/>
      <c r="K13" s="88"/>
      <c r="L13" s="90"/>
      <c r="M13" s="88" t="s">
        <v>179</v>
      </c>
      <c r="N13" s="88"/>
      <c r="O13" s="88"/>
      <c r="P13" s="88"/>
      <c r="Q13" s="90"/>
      <c r="R13" s="88" t="s">
        <v>180</v>
      </c>
      <c r="S13" s="88"/>
      <c r="T13" s="88"/>
      <c r="U13" s="88"/>
      <c r="V13" s="90"/>
    </row>
    <row r="14" spans="2:22" ht="45" customHeight="1" x14ac:dyDescent="0.2">
      <c r="C14" s="15" t="s">
        <v>171</v>
      </c>
      <c r="D14" s="15" t="s">
        <v>172</v>
      </c>
      <c r="E14" s="15" t="s">
        <v>181</v>
      </c>
      <c r="F14" s="15" t="s">
        <v>182</v>
      </c>
      <c r="G14" s="15" t="s">
        <v>175</v>
      </c>
      <c r="H14" s="15" t="s">
        <v>171</v>
      </c>
      <c r="I14" s="15" t="s">
        <v>172</v>
      </c>
      <c r="J14" s="15" t="s">
        <v>181</v>
      </c>
      <c r="K14" s="15" t="s">
        <v>182</v>
      </c>
      <c r="L14" s="15" t="s">
        <v>175</v>
      </c>
      <c r="M14" s="15" t="s">
        <v>171</v>
      </c>
      <c r="N14" s="15" t="s">
        <v>172</v>
      </c>
      <c r="O14" s="15" t="s">
        <v>181</v>
      </c>
      <c r="P14" s="15" t="s">
        <v>182</v>
      </c>
      <c r="Q14" s="15" t="s">
        <v>175</v>
      </c>
      <c r="R14" s="15" t="s">
        <v>171</v>
      </c>
      <c r="S14" s="15" t="s">
        <v>172</v>
      </c>
      <c r="T14" s="15" t="s">
        <v>181</v>
      </c>
      <c r="U14" s="15" t="s">
        <v>182</v>
      </c>
      <c r="V14" s="15" t="s">
        <v>175</v>
      </c>
    </row>
    <row r="15" spans="2:22" ht="20.100000000000001" customHeight="1" thickBot="1" x14ac:dyDescent="0.25">
      <c r="B15" s="3" t="s">
        <v>198</v>
      </c>
      <c r="C15" s="31">
        <f>IF('Órdenes según Instancia'!AB15=0,"-",('Órdenes según Instancia'!C15/'Órdenes según Instancia'!AB15))</f>
        <v>0.87937743190661477</v>
      </c>
      <c r="D15" s="31">
        <f>IF('Órdenes según Instancia'!AB15=0,"-",('Órdenes según Instancia'!H15/'Órdenes según Instancia'!AB15))</f>
        <v>0</v>
      </c>
      <c r="E15" s="31">
        <f>IF('Órdenes según Instancia'!AB15=0,"-",('Órdenes según Instancia'!M15/'Órdenes según Instancia'!AB15))</f>
        <v>0.12062256809338522</v>
      </c>
      <c r="F15" s="31">
        <f>IF('Órdenes según Instancia'!AB15=0,"-",('Órdenes según Instancia'!R15/'Órdenes según Instancia'!AB15))</f>
        <v>0</v>
      </c>
      <c r="G15" s="31">
        <f>IF('Órdenes según Instancia'!AB15=0,"-",('Órdenes según Instancia'!W15/'Órdenes según Instancia'!AB15))</f>
        <v>0</v>
      </c>
      <c r="H15" s="31">
        <f>IF('Órdenes según Instancia'!AC15=0,"-",('Órdenes según Instancia'!D15/'Órdenes según Instancia'!AC15))</f>
        <v>1</v>
      </c>
      <c r="I15" s="31">
        <f>IF('Órdenes según Instancia'!AC15=0,"-",('Órdenes según Instancia'!I15/'Órdenes según Instancia'!AC15))</f>
        <v>0</v>
      </c>
      <c r="J15" s="31">
        <f>IF('Órdenes según Instancia'!AC15=0,"-",('Órdenes según Instancia'!N15/'Órdenes según Instancia'!AC15))</f>
        <v>0</v>
      </c>
      <c r="K15" s="31">
        <f>IF('Órdenes según Instancia'!AC15=0,"-",('Órdenes según Instancia'!S15/'Órdenes según Instancia'!AC15))</f>
        <v>0</v>
      </c>
      <c r="L15" s="31">
        <f>IF('Órdenes según Instancia'!AC15=0,"-",('Órdenes según Instancia'!X15/'Órdenes según Instancia'!AC15))</f>
        <v>0</v>
      </c>
      <c r="M15" s="31">
        <f>IF('Órdenes según Instancia'!AD15=0,"-",('Órdenes según Instancia'!E15/'Órdenes según Instancia'!AD15))</f>
        <v>0.87083333333333335</v>
      </c>
      <c r="N15" s="31">
        <f>IF('Órdenes según Instancia'!AD15=0,"-",('Órdenes según Instancia'!J15/'Órdenes según Instancia'!AD15))</f>
        <v>0</v>
      </c>
      <c r="O15" s="31">
        <f>IF('Órdenes según Instancia'!AD15=0,"-",('Órdenes según Instancia'!O15/'Órdenes según Instancia'!AD15))</f>
        <v>0.12916666666666668</v>
      </c>
      <c r="P15" s="31">
        <f>IF('Órdenes según Instancia'!AD15=0,"-",('Órdenes según Instancia'!T15/'Órdenes según Instancia'!AD15))</f>
        <v>0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1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0</v>
      </c>
      <c r="U15" s="31">
        <f>IF('Órdenes según Instancia'!AE15=0,"-",('Órdenes según Instancia'!U15/('Órdenes según Instancia'!AE15)))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199</v>
      </c>
      <c r="C16" s="31">
        <f>IF('Órdenes según Instancia'!AB16=0,"-",('Órdenes según Instancia'!C16/'Órdenes según Instancia'!AB16))</f>
        <v>0.95319148936170217</v>
      </c>
      <c r="D16" s="31">
        <f>IF('Órdenes según Instancia'!AB16=0,"-",('Órdenes según Instancia'!H16/'Órdenes según Instancia'!AB16))</f>
        <v>0</v>
      </c>
      <c r="E16" s="31">
        <f>IF('Órdenes según Instancia'!AB16=0,"-",('Órdenes según Instancia'!M16/'Órdenes según Instancia'!AB16))</f>
        <v>4.6808510638297871E-2</v>
      </c>
      <c r="F16" s="31">
        <f>IF('Órdenes según Instancia'!AB16=0,"-",('Órdenes según Instancia'!R16/'Órdenes según Instancia'!AB16))</f>
        <v>0</v>
      </c>
      <c r="G16" s="31">
        <f>IF('Órdenes según Instancia'!AB16=0,"-",('Órdenes según Instancia'!W16/'Órdenes según Instancia'!AB16))</f>
        <v>0</v>
      </c>
      <c r="H16" s="31" t="str">
        <f>IF('Órdenes según Instancia'!AC16=0,"-",('Órdenes según Instancia'!D16/'Órdenes según Instancia'!AC16))</f>
        <v>-</v>
      </c>
      <c r="I16" s="31" t="str">
        <f>IF('Órdenes según Instancia'!AC16=0,"-",('Órdenes según Instancia'!I16/'Órdenes según Instancia'!AC16))</f>
        <v>-</v>
      </c>
      <c r="J16" s="31" t="str">
        <f>IF('Órdenes según Instancia'!AC16=0,"-",('Órdenes según Instancia'!N16/'Órdenes según Instancia'!AC16))</f>
        <v>-</v>
      </c>
      <c r="K16" s="31" t="str">
        <f>IF('Órdenes según Instancia'!AC16=0,"-",('Órdenes según Instancia'!S16/'Órdenes según Instancia'!AC16))</f>
        <v>-</v>
      </c>
      <c r="L16" s="31" t="str">
        <f>IF('Órdenes según Instancia'!AC16=0,"-",('Órdenes según Instancia'!X16/'Órdenes según Instancia'!AC16))</f>
        <v>-</v>
      </c>
      <c r="M16" s="31">
        <f>IF('Órdenes según Instancia'!AD16=0,"-",('Órdenes según Instancia'!E16/'Órdenes según Instancia'!AD16))</f>
        <v>0.95260663507109</v>
      </c>
      <c r="N16" s="31">
        <f>IF('Órdenes según Instancia'!AD16=0,"-",('Órdenes según Instancia'!J16/'Órdenes según Instancia'!AD16))</f>
        <v>0</v>
      </c>
      <c r="O16" s="31">
        <f>IF('Órdenes según Instancia'!AD16=0,"-",('Órdenes según Instancia'!O16/'Órdenes según Instancia'!AD16))</f>
        <v>4.7393364928909949E-2</v>
      </c>
      <c r="P16" s="31">
        <f>IF('Órdenes según Instancia'!AD16=0,"-",('Órdenes según Instancia'!T16/'Órdenes según Instancia'!AD16))</f>
        <v>0</v>
      </c>
      <c r="Q16" s="31">
        <f>IF('Órdenes según Instancia'!AD16=0,"-",('Órdenes según Instancia'!Y16/'Órdenes según Instancia'!AD16))</f>
        <v>0</v>
      </c>
      <c r="R16" s="31">
        <f>IF('Órdenes según Instancia'!AE16=0,"-",('Órdenes según Instancia'!F16/'Órdenes según Instancia'!AE16))</f>
        <v>0.95833333333333337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4.1666666666666664E-2</v>
      </c>
      <c r="U16" s="31">
        <f>IF('Órdenes según Instancia'!AE16=0,"-",('Órdenes según Instancia'!U16/('Órdenes según Instancia'!AE16)))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200</v>
      </c>
      <c r="C17" s="31">
        <f>IF('Órdenes según Instancia'!AB17=0,"-",('Órdenes según Instancia'!C17/'Órdenes según Instancia'!AB17))</f>
        <v>0.98130841121495327</v>
      </c>
      <c r="D17" s="31">
        <f>IF('Órdenes según Instancia'!AB17=0,"-",('Órdenes según Instancia'!H17/'Órdenes según Instancia'!AB17))</f>
        <v>0</v>
      </c>
      <c r="E17" s="31">
        <f>IF('Órdenes según Instancia'!AB17=0,"-",('Órdenes según Instancia'!M17/'Órdenes según Instancia'!AB17))</f>
        <v>1.8691588785046728E-2</v>
      </c>
      <c r="F17" s="31">
        <f>IF('Órdenes según Instancia'!AB17=0,"-",('Órdenes según Instancia'!R17/'Órdenes según Instancia'!AB17))</f>
        <v>0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0.97674418604651159</v>
      </c>
      <c r="N17" s="31">
        <f>IF('Órdenes según Instancia'!AD17=0,"-",('Órdenes según Instancia'!J17/'Órdenes según Instancia'!AD17))</f>
        <v>0</v>
      </c>
      <c r="O17" s="31">
        <f>IF('Órdenes según Instancia'!AD17=0,"-",('Órdenes según Instancia'!O17/'Órdenes según Instancia'!AD17))</f>
        <v>2.3255813953488372E-2</v>
      </c>
      <c r="P17" s="31">
        <f>IF('Órdenes según Instancia'!AD17=0,"-",('Órdenes según Instancia'!T17/'Órdenes según Instancia'!AD17))</f>
        <v>0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Instancia'!U17/('Órdenes según Instancia'!AE17)))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201</v>
      </c>
      <c r="C18" s="31">
        <f>IF('Órdenes según Instancia'!AB18=0,"-",('Órdenes según Instancia'!C18/'Órdenes según Instancia'!AB18))</f>
        <v>0.74468085106382975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0.12340425531914893</v>
      </c>
      <c r="F18" s="31">
        <f>IF('Órdenes según Instancia'!AB18=0,"-",('Órdenes según Instancia'!R18/'Órdenes según Instancia'!AB18))</f>
        <v>0.13191489361702127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0.74358974358974361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0.12393162393162394</v>
      </c>
      <c r="P18" s="31">
        <f>IF('Órdenes según Instancia'!AD18=0,"-",('Órdenes según Instancia'!T18/'Órdenes según Instancia'!AD18))</f>
        <v>0.13247863247863248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Instancia'!U18/('Órdenes según Instancia'!AE18)))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202</v>
      </c>
      <c r="C19" s="31">
        <f>IF('Órdenes según Instancia'!AB19=0,"-",('Órdenes según Instancia'!C19/'Órdenes según Instancia'!AB19))</f>
        <v>0.99264705882352944</v>
      </c>
      <c r="D19" s="31">
        <f>IF('Órdenes según Instancia'!AB19=0,"-",('Órdenes según Instancia'!H19/'Órdenes según Instancia'!AB19))</f>
        <v>7.3529411764705881E-3</v>
      </c>
      <c r="E19" s="31">
        <f>IF('Órdenes según Instancia'!AB19=0,"-",('Órdenes según Instancia'!M19/'Órdenes según Instancia'!AB19))</f>
        <v>0</v>
      </c>
      <c r="F19" s="31">
        <f>IF('Órdenes según Instancia'!AB19=0,"-",('Órdenes según Instancia'!R19/'Órdenes según Instancia'!AB19))</f>
        <v>0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0.99186991869918695</v>
      </c>
      <c r="N19" s="31">
        <f>IF('Órdenes según Instancia'!AD19=0,"-",('Órdenes según Instancia'!J19/'Órdenes según Instancia'!AD19))</f>
        <v>8.130081300813009E-3</v>
      </c>
      <c r="O19" s="31">
        <f>IF('Órdenes según Instancia'!AD19=0,"-",('Órdenes según Instancia'!O19/'Órdenes según Instancia'!AD19))</f>
        <v>0</v>
      </c>
      <c r="P19" s="31">
        <f>IF('Órdenes según Instancia'!AD19=0,"-",('Órdenes según Instancia'!T19/'Órdenes según Instancia'!AD19))</f>
        <v>0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1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</v>
      </c>
      <c r="U19" s="31">
        <f>IF('Órdenes según Instancia'!AE19=0,"-",('Órdenes según Instancia'!U19/('Órdenes según Instancia'!AE19)))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203</v>
      </c>
      <c r="C20" s="31">
        <f>IF('Órdenes según Instancia'!AB20=0,"-",('Órdenes según Instancia'!C20/'Órdenes según Instancia'!AB20))</f>
        <v>0.80769230769230771</v>
      </c>
      <c r="D20" s="31">
        <f>IF('Órdenes según Instancia'!AB20=0,"-",('Órdenes según Instancia'!H20/'Órdenes según Instancia'!AB20))</f>
        <v>2.8846153846153848E-2</v>
      </c>
      <c r="E20" s="31">
        <f>IF('Órdenes según Instancia'!AB20=0,"-",('Órdenes según Instancia'!M20/'Órdenes según Instancia'!AB20))</f>
        <v>0.11538461538461539</v>
      </c>
      <c r="F20" s="31">
        <f>IF('Órdenes según Instancia'!AB20=0,"-",('Órdenes según Instancia'!R20/'Órdenes según Instancia'!AB20))</f>
        <v>4.807692307692308E-2</v>
      </c>
      <c r="G20" s="31">
        <f>IF('Órdenes según Instancia'!AB20=0,"-",('Órdenes según Instancia'!W20/'Órdenes según Instancia'!AB20))</f>
        <v>0</v>
      </c>
      <c r="H20" s="31" t="str">
        <f>IF('Órdenes según Instancia'!AC20=0,"-",('Órdenes según Instancia'!D20/'Órdenes según Instancia'!AC20))</f>
        <v>-</v>
      </c>
      <c r="I20" s="31" t="str">
        <f>IF('Órdenes según Instancia'!AC20=0,"-",('Órdenes según Instancia'!I20/'Órdenes según Instancia'!AC20))</f>
        <v>-</v>
      </c>
      <c r="J20" s="31" t="str">
        <f>IF('Órdenes según Instancia'!AC20=0,"-",('Órdenes según Instancia'!N20/'Órdenes según Instancia'!AC20))</f>
        <v>-</v>
      </c>
      <c r="K20" s="31" t="str">
        <f>IF('Órdenes según Instancia'!AC20=0,"-",('Órdenes según Instancia'!S20/'Órdenes según Instancia'!AC20))</f>
        <v>-</v>
      </c>
      <c r="L20" s="31" t="str">
        <f>IF('Órdenes según Instancia'!AC20=0,"-",('Órdenes según Instancia'!X20/'Órdenes según Instancia'!AC20))</f>
        <v>-</v>
      </c>
      <c r="M20" s="31">
        <f>IF('Órdenes según Instancia'!AD20=0,"-",('Órdenes según Instancia'!E20/'Órdenes según Instancia'!AD20))</f>
        <v>0.75903614457831325</v>
      </c>
      <c r="N20" s="31">
        <f>IF('Órdenes según Instancia'!AD20=0,"-",('Órdenes según Instancia'!J20/'Órdenes según Instancia'!AD20))</f>
        <v>3.614457831325301E-2</v>
      </c>
      <c r="O20" s="31">
        <f>IF('Órdenes según Instancia'!AD20=0,"-",('Órdenes según Instancia'!O20/'Órdenes según Instancia'!AD20))</f>
        <v>0.14457831325301204</v>
      </c>
      <c r="P20" s="31">
        <f>IF('Órdenes según Instancia'!AD20=0,"-",('Órdenes según Instancia'!T20/'Órdenes según Instancia'!AD20))</f>
        <v>6.0240963855421686E-2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1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0</v>
      </c>
      <c r="U20" s="31">
        <f>IF('Órdenes según Instancia'!AE20=0,"-",('Órdenes según Instancia'!U20/('Órdenes según Instancia'!AE20)))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204</v>
      </c>
      <c r="C21" s="31">
        <f>IF('Órdenes según Instancia'!AB21=0,"-",('Órdenes según Instancia'!C21/'Órdenes según Instancia'!AB21))</f>
        <v>0.91448931116389554</v>
      </c>
      <c r="D21" s="31">
        <f>IF('Órdenes según Instancia'!AB21=0,"-",('Órdenes según Instancia'!H21/'Órdenes según Instancia'!AB21))</f>
        <v>4.7505938242280287E-3</v>
      </c>
      <c r="E21" s="31">
        <f>IF('Órdenes según Instancia'!AB21=0,"-",('Órdenes según Instancia'!M21/'Órdenes según Instancia'!AB21))</f>
        <v>7.1258907363420429E-2</v>
      </c>
      <c r="F21" s="31">
        <f>IF('Órdenes según Instancia'!AB21=0,"-",('Órdenes según Instancia'!R21/'Órdenes según Instancia'!AB21))</f>
        <v>9.5011876484560574E-3</v>
      </c>
      <c r="G21" s="31">
        <f>IF('Órdenes según Instancia'!AB21=0,"-",('Órdenes según Instancia'!W21/'Órdenes según Instancia'!AB21))</f>
        <v>0</v>
      </c>
      <c r="H21" s="31" t="str">
        <f>IF('Órdenes según Instancia'!AC21=0,"-",('Órdenes según Instancia'!D21/'Órdenes según Instancia'!AC21))</f>
        <v>-</v>
      </c>
      <c r="I21" s="31" t="str">
        <f>IF('Órdenes según Instancia'!AC21=0,"-",('Órdenes según Instancia'!I21/'Órdenes según Instancia'!AC21))</f>
        <v>-</v>
      </c>
      <c r="J21" s="31" t="str">
        <f>IF('Órdenes según Instancia'!AC21=0,"-",('Órdenes según Instancia'!N21/'Órdenes según Instancia'!AC21))</f>
        <v>-</v>
      </c>
      <c r="K21" s="31" t="str">
        <f>IF('Órdenes según Instancia'!AC21=0,"-",('Órdenes según Instancia'!S21/'Órdenes según Instancia'!AC21))</f>
        <v>-</v>
      </c>
      <c r="L21" s="31" t="str">
        <f>IF('Órdenes según Instancia'!AC21=0,"-",('Órdenes según Instancia'!X21/'Órdenes según Instancia'!AC21))</f>
        <v>-</v>
      </c>
      <c r="M21" s="31">
        <f>IF('Órdenes según Instancia'!AD21=0,"-",('Órdenes según Instancia'!E21/'Órdenes según Instancia'!AD21))</f>
        <v>0.88349514563106801</v>
      </c>
      <c r="N21" s="31">
        <f>IF('Órdenes según Instancia'!AD21=0,"-",('Órdenes según Instancia'!J21/'Órdenes según Instancia'!AD21))</f>
        <v>6.4724919093851136E-3</v>
      </c>
      <c r="O21" s="31">
        <f>IF('Órdenes según Instancia'!AD21=0,"-",('Órdenes según Instancia'!O21/'Órdenes según Instancia'!AD21))</f>
        <v>9.7087378640776698E-2</v>
      </c>
      <c r="P21" s="31">
        <f>IF('Órdenes según Instancia'!AD21=0,"-",('Órdenes según Instancia'!T21/'Órdenes según Instancia'!AD21))</f>
        <v>1.2944983818770227E-2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1</v>
      </c>
      <c r="S21" s="31">
        <f>IF('Órdenes según Instancia'!AE21=0,"-",('Órdenes según Instancia'!K21/'Órdenes según Instancia'!AE21))</f>
        <v>0</v>
      </c>
      <c r="T21" s="31">
        <f>IF('Órdenes según Instancia'!AE21=0,"-",('Órdenes según Instancia'!P21/'Órdenes según Instancia'!AE21))</f>
        <v>0</v>
      </c>
      <c r="U21" s="31">
        <f>IF('Órdenes según Instancia'!AE21=0,"-",('Órdenes según Instancia'!U21/('Órdenes según Instancia'!AE21)))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205</v>
      </c>
      <c r="C22" s="31">
        <f>IF('Órdenes según Instancia'!AB22=0,"-",('Órdenes según Instancia'!C22/'Órdenes según Instancia'!AB22))</f>
        <v>0.98910675381263613</v>
      </c>
      <c r="D22" s="31">
        <f>IF('Órdenes según Instancia'!AB22=0,"-",('Órdenes según Instancia'!H22/'Órdenes según Instancia'!AB22))</f>
        <v>0</v>
      </c>
      <c r="E22" s="31">
        <f>IF('Órdenes según Instancia'!AB22=0,"-",('Órdenes según Instancia'!M22/'Órdenes según Instancia'!AB22))</f>
        <v>6.5359477124183009E-3</v>
      </c>
      <c r="F22" s="31">
        <f>IF('Órdenes según Instancia'!AB22=0,"-",('Órdenes según Instancia'!R22/'Órdenes según Instancia'!AB22))</f>
        <v>4.3572984749455342E-3</v>
      </c>
      <c r="G22" s="31">
        <f>IF('Órdenes según Instancia'!AB22=0,"-",('Órdenes según Instancia'!W22/'Órdenes según Instancia'!AB22))</f>
        <v>0</v>
      </c>
      <c r="H22" s="31">
        <f>IF('Órdenes según Instancia'!AC22=0,"-",('Órdenes según Instancia'!D22/'Órdenes según Instancia'!AC22))</f>
        <v>1</v>
      </c>
      <c r="I22" s="31">
        <f>IF('Órdenes según Instancia'!AC22=0,"-",('Órdenes según Instancia'!I22/'Órdenes según Instancia'!AC22))</f>
        <v>0</v>
      </c>
      <c r="J22" s="31">
        <f>IF('Órdenes según Instancia'!AC22=0,"-",('Órdenes según Instancia'!N22/'Órdenes según Instancia'!AC22))</f>
        <v>0</v>
      </c>
      <c r="K22" s="31">
        <f>IF('Órdenes según Instancia'!AC22=0,"-",('Órdenes según Instancia'!S22/'Órdenes según Instancia'!AC22))</f>
        <v>0</v>
      </c>
      <c r="L22" s="31">
        <f>IF('Órdenes según Instancia'!AC22=0,"-",('Órdenes según Instancia'!X22/'Órdenes según Instancia'!AC22))</f>
        <v>0</v>
      </c>
      <c r="M22" s="31">
        <f>IF('Órdenes según Instancia'!AD22=0,"-",('Órdenes según Instancia'!E22/'Órdenes según Instancia'!AD22))</f>
        <v>0.97409326424870468</v>
      </c>
      <c r="N22" s="31">
        <f>IF('Órdenes según Instancia'!AD22=0,"-",('Órdenes según Instancia'!J22/'Órdenes según Instancia'!AD22))</f>
        <v>0</v>
      </c>
      <c r="O22" s="31">
        <f>IF('Órdenes según Instancia'!AD22=0,"-",('Órdenes según Instancia'!O22/'Órdenes según Instancia'!AD22))</f>
        <v>1.5544041450777202E-2</v>
      </c>
      <c r="P22" s="31">
        <f>IF('Órdenes según Instancia'!AD22=0,"-",('Órdenes según Instancia'!T22/'Órdenes según Instancia'!AD22))</f>
        <v>1.0362694300518135E-2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1</v>
      </c>
      <c r="S22" s="31">
        <f>IF('Órdenes según Instancia'!AE22=0,"-",('Órdenes según Instancia'!K22/'Órdenes según Instancia'!AE22))</f>
        <v>0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Instancia'!U22/('Órdenes según Instancia'!AE22)))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206</v>
      </c>
      <c r="C23" s="31">
        <f>IF('Órdenes según Instancia'!AB23=0,"-",('Órdenes según Instancia'!C23/'Órdenes según Instancia'!AB23))</f>
        <v>0.90243902439024393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9.7560975609756101E-2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 t="str">
        <f>IF('Órdenes según Instancia'!AC23=0,"-",('Órdenes según Instancia'!D23/'Órdenes según Instancia'!AC23))</f>
        <v>-</v>
      </c>
      <c r="I23" s="31" t="str">
        <f>IF('Órdenes según Instancia'!AC23=0,"-",('Órdenes según Instancia'!I23/'Órdenes según Instancia'!AC23))</f>
        <v>-</v>
      </c>
      <c r="J23" s="31" t="str">
        <f>IF('Órdenes según Instancia'!AC23=0,"-",('Órdenes según Instancia'!N23/'Órdenes según Instancia'!AC23))</f>
        <v>-</v>
      </c>
      <c r="K23" s="31" t="str">
        <f>IF('Órdenes según Instancia'!AC23=0,"-",('Órdenes según Instancia'!S23/'Órdenes según Instancia'!AC23))</f>
        <v>-</v>
      </c>
      <c r="L23" s="31" t="str">
        <f>IF('Órdenes según Instancia'!AC23=0,"-",('Órdenes según Instancia'!X23/'Órdenes según Instancia'!AC23))</f>
        <v>-</v>
      </c>
      <c r="M23" s="31">
        <f>IF('Órdenes según Instancia'!AD23=0,"-",('Órdenes según Instancia'!E23/'Órdenes según Instancia'!AD23))</f>
        <v>0.88235294117647056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0.11764705882352941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Instancia'!U23/('Órdenes según Instancia'!AE23)))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207</v>
      </c>
      <c r="C24" s="31">
        <f>IF('Órdenes según Instancia'!AB24=0,"-",('Órdenes según Instancia'!C24/'Órdenes según Instancia'!AB24))</f>
        <v>0.92307692307692313</v>
      </c>
      <c r="D24" s="31">
        <f>IF('Órdenes según Instancia'!AB24=0,"-",('Órdenes según Instancia'!H24/'Órdenes según Instancia'!AB24))</f>
        <v>0</v>
      </c>
      <c r="E24" s="31">
        <f>IF('Órdenes según Instancia'!AB24=0,"-",('Órdenes según Instancia'!M24/'Órdenes según Instancia'!AB24))</f>
        <v>7.6923076923076927E-2</v>
      </c>
      <c r="F24" s="31">
        <f>IF('Órdenes según Instancia'!AB24=0,"-",('Órdenes según Instancia'!R24/'Órdenes según Instancia'!AB24))</f>
        <v>0</v>
      </c>
      <c r="G24" s="31">
        <f>IF('Órdenes según Instancia'!AB24=0,"-",('Órdenes según Instancia'!W24/'Órdenes según Instancia'!AB24))</f>
        <v>0</v>
      </c>
      <c r="H24" s="31" t="str">
        <f>IF('Órdenes según Instancia'!AC24=0,"-",('Órdenes según Instancia'!D24/'Órdenes según Instancia'!AC24))</f>
        <v>-</v>
      </c>
      <c r="I24" s="31" t="str">
        <f>IF('Órdenes según Instancia'!AC24=0,"-",('Órdenes según Instancia'!I24/'Órdenes según Instancia'!AC24))</f>
        <v>-</v>
      </c>
      <c r="J24" s="31" t="str">
        <f>IF('Órdenes según Instancia'!AC24=0,"-",('Órdenes según Instancia'!N24/'Órdenes según Instancia'!AC24))</f>
        <v>-</v>
      </c>
      <c r="K24" s="31" t="str">
        <f>IF('Órdenes según Instancia'!AC24=0,"-",('Órdenes según Instancia'!S24/'Órdenes según Instancia'!AC24))</f>
        <v>-</v>
      </c>
      <c r="L24" s="31" t="str">
        <f>IF('Órdenes según Instancia'!AC24=0,"-",('Órdenes según Instancia'!X24/'Órdenes según Instancia'!AC24))</f>
        <v>-</v>
      </c>
      <c r="M24" s="31">
        <f>IF('Órdenes según Instancia'!AD24=0,"-",('Órdenes según Instancia'!E24/'Órdenes según Instancia'!AD24))</f>
        <v>0.90909090909090906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9.0909090909090912E-2</v>
      </c>
      <c r="P24" s="31">
        <f>IF('Órdenes según Instancia'!AD24=0,"-",('Órdenes según Instancia'!T24/'Órdenes según Instancia'!AD24))</f>
        <v>0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1</v>
      </c>
      <c r="S24" s="31">
        <f>IF('Órdenes según Instancia'!AE24=0,"-",('Órdenes según Instancia'!K24/'Órdenes según Instancia'!AE24))</f>
        <v>0</v>
      </c>
      <c r="T24" s="31">
        <f>IF('Órdenes según Instancia'!AE24=0,"-",('Órdenes según Instancia'!P24/'Órdenes según Instancia'!AE24))</f>
        <v>0</v>
      </c>
      <c r="U24" s="31">
        <f>IF('Órdenes según Instancia'!AE24=0,"-",('Órdenes según Instancia'!U24/('Órdenes según Instancia'!AE24)))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208</v>
      </c>
      <c r="C25" s="31">
        <f>IF('Órdenes según Instancia'!AB25=0,"-",('Órdenes según Instancia'!C25/'Órdenes según Instancia'!AB25))</f>
        <v>0.93959731543624159</v>
      </c>
      <c r="D25" s="31">
        <f>IF('Órdenes según Instancia'!AB25=0,"-",('Órdenes según Instancia'!H25/'Órdenes según Instancia'!AB25))</f>
        <v>6.7114093959731542E-3</v>
      </c>
      <c r="E25" s="31">
        <f>IF('Órdenes según Instancia'!AB25=0,"-",('Órdenes según Instancia'!M25/'Órdenes según Instancia'!AB25))</f>
        <v>4.0268456375838924E-2</v>
      </c>
      <c r="F25" s="31">
        <f>IF('Órdenes según Instancia'!AB25=0,"-",('Órdenes según Instancia'!R25/'Órdenes según Instancia'!AB25))</f>
        <v>1.3422818791946308E-2</v>
      </c>
      <c r="G25" s="31">
        <f>IF('Órdenes según Instancia'!AB25=0,"-",('Órdenes según Instancia'!W25/'Órdenes según Instancia'!AB25))</f>
        <v>0</v>
      </c>
      <c r="H25" s="31" t="str">
        <f>IF('Órdenes según Instancia'!AC25=0,"-",('Órdenes según Instancia'!D25/'Órdenes según Instancia'!AC25))</f>
        <v>-</v>
      </c>
      <c r="I25" s="31" t="str">
        <f>IF('Órdenes según Instancia'!AC25=0,"-",('Órdenes según Instancia'!I25/'Órdenes según Instancia'!AC25))</f>
        <v>-</v>
      </c>
      <c r="J25" s="31" t="str">
        <f>IF('Órdenes según Instancia'!AC25=0,"-",('Órdenes según Instancia'!N25/'Órdenes según Instancia'!AC25))</f>
        <v>-</v>
      </c>
      <c r="K25" s="31" t="str">
        <f>IF('Órdenes según Instancia'!AC25=0,"-",('Órdenes según Instancia'!S25/'Órdenes según Instancia'!AC25))</f>
        <v>-</v>
      </c>
      <c r="L25" s="31" t="str">
        <f>IF('Órdenes según Instancia'!AC25=0,"-",('Órdenes según Instancia'!X25/'Órdenes según Instancia'!AC25))</f>
        <v>-</v>
      </c>
      <c r="M25" s="31">
        <f>IF('Órdenes según Instancia'!AD25=0,"-",('Órdenes según Instancia'!E25/'Órdenes según Instancia'!AD25))</f>
        <v>0.93442622950819676</v>
      </c>
      <c r="N25" s="31">
        <f>IF('Órdenes según Instancia'!AD25=0,"-",('Órdenes según Instancia'!J25/'Órdenes según Instancia'!AD25))</f>
        <v>8.1967213114754103E-3</v>
      </c>
      <c r="O25" s="31">
        <f>IF('Órdenes según Instancia'!AD25=0,"-",('Órdenes según Instancia'!O25/'Órdenes según Instancia'!AD25))</f>
        <v>4.0983606557377046E-2</v>
      </c>
      <c r="P25" s="31">
        <f>IF('Órdenes según Instancia'!AD25=0,"-",('Órdenes según Instancia'!T25/'Órdenes según Instancia'!AD25))</f>
        <v>1.6393442622950821E-2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0.96296296296296291</v>
      </c>
      <c r="S25" s="31">
        <f>IF('Órdenes según Instancia'!AE25=0,"-",('Órdenes según Instancia'!K25/'Órdenes según Instancia'!AE25))</f>
        <v>0</v>
      </c>
      <c r="T25" s="31">
        <f>IF('Órdenes según Instancia'!AE25=0,"-",('Órdenes según Instancia'!P25/'Órdenes según Instancia'!AE25))</f>
        <v>3.7037037037037035E-2</v>
      </c>
      <c r="U25" s="31">
        <f>IF('Órdenes según Instancia'!AE25=0,"-",('Órdenes según Instancia'!U25/('Órdenes según Instancia'!AE25)))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209</v>
      </c>
      <c r="C26" s="31">
        <f>IF('Órdenes según Instancia'!AB26=0,"-",('Órdenes según Instancia'!C26/'Órdenes según Instancia'!AB26))</f>
        <v>0.99502487562189057</v>
      </c>
      <c r="D26" s="31">
        <f>IF('Órdenes según Instancia'!AB26=0,"-",('Órdenes según Instancia'!H26/'Órdenes según Instancia'!AB26))</f>
        <v>0</v>
      </c>
      <c r="E26" s="31">
        <f>IF('Órdenes según Instancia'!AB26=0,"-",('Órdenes según Instancia'!M26/'Órdenes según Instancia'!AB26))</f>
        <v>0</v>
      </c>
      <c r="F26" s="31">
        <f>IF('Órdenes según Instancia'!AB26=0,"-",('Órdenes según Instancia'!R26/'Órdenes según Instancia'!AB26))</f>
        <v>4.9751243781094526E-3</v>
      </c>
      <c r="G26" s="31">
        <f>IF('Órdenes según Instancia'!AB26=0,"-",('Órdenes según Instancia'!W26/'Órdenes según Instancia'!AB26))</f>
        <v>0</v>
      </c>
      <c r="H26" s="31" t="str">
        <f>IF('Órdenes según Instancia'!AC26=0,"-",('Órdenes según Instancia'!D26/'Órdenes según Instancia'!AC26))</f>
        <v>-</v>
      </c>
      <c r="I26" s="31" t="str">
        <f>IF('Órdenes según Instancia'!AC26=0,"-",('Órdenes según Instancia'!I26/'Órdenes según Instancia'!AC26))</f>
        <v>-</v>
      </c>
      <c r="J26" s="31" t="str">
        <f>IF('Órdenes según Instancia'!AC26=0,"-",('Órdenes según Instancia'!N26/'Órdenes según Instancia'!AC26))</f>
        <v>-</v>
      </c>
      <c r="K26" s="31" t="str">
        <f>IF('Órdenes según Instancia'!AC26=0,"-",('Órdenes según Instancia'!S26/'Órdenes según Instancia'!AC26))</f>
        <v>-</v>
      </c>
      <c r="L26" s="31" t="str">
        <f>IF('Órdenes según Instancia'!AC26=0,"-",('Órdenes según Instancia'!X26/'Órdenes según Instancia'!AC26))</f>
        <v>-</v>
      </c>
      <c r="M26" s="31">
        <f>IF('Órdenes según Instancia'!AD26=0,"-",('Órdenes según Instancia'!E26/'Órdenes según Instancia'!AD26))</f>
        <v>0.99328859060402686</v>
      </c>
      <c r="N26" s="31">
        <f>IF('Órdenes según Instancia'!AD26=0,"-",('Órdenes según Instancia'!J26/'Órdenes según Instancia'!AD26))</f>
        <v>0</v>
      </c>
      <c r="O26" s="31">
        <f>IF('Órdenes según Instancia'!AD26=0,"-",('Órdenes según Instancia'!O26/'Órdenes según Instancia'!AD26))</f>
        <v>0</v>
      </c>
      <c r="P26" s="31">
        <f>IF('Órdenes según Instancia'!AD26=0,"-",('Órdenes según Instancia'!T26/'Órdenes según Instancia'!AD26))</f>
        <v>6.7114093959731542E-3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1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0</v>
      </c>
      <c r="U26" s="31">
        <f>IF('Órdenes según Instancia'!AE26=0,"-",('Órdenes según Instancia'!U26/('Órdenes según Instancia'!AE26)))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210</v>
      </c>
      <c r="C27" s="31">
        <f>IF('Órdenes según Instancia'!AB27=0,"-",('Órdenes según Instancia'!C27/'Órdenes según Instancia'!AB27))</f>
        <v>0.96583850931677018</v>
      </c>
      <c r="D27" s="31">
        <f>IF('Órdenes según Instancia'!AB27=0,"-",('Órdenes según Instancia'!H27/'Órdenes según Instancia'!AB27))</f>
        <v>9.316770186335404E-3</v>
      </c>
      <c r="E27" s="31">
        <f>IF('Órdenes según Instancia'!AB27=0,"-",('Órdenes según Instancia'!M27/'Órdenes según Instancia'!AB27))</f>
        <v>2.1739130434782608E-2</v>
      </c>
      <c r="F27" s="31">
        <f>IF('Órdenes según Instancia'!AB27=0,"-",('Órdenes según Instancia'!R27/'Órdenes según Instancia'!AB27))</f>
        <v>3.105590062111801E-3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0.96047430830039526</v>
      </c>
      <c r="N27" s="31">
        <f>IF('Órdenes según Instancia'!AD27=0,"-",('Órdenes según Instancia'!J27/'Órdenes según Instancia'!AD27))</f>
        <v>7.9051383399209481E-3</v>
      </c>
      <c r="O27" s="31">
        <f>IF('Órdenes según Instancia'!AD27=0,"-",('Órdenes según Instancia'!O27/'Órdenes según Instancia'!AD27))</f>
        <v>2.766798418972332E-2</v>
      </c>
      <c r="P27" s="31">
        <f>IF('Órdenes según Instancia'!AD27=0,"-",('Órdenes según Instancia'!T27/'Órdenes según Instancia'!AD27))</f>
        <v>3.952569169960474E-3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0.98550724637681164</v>
      </c>
      <c r="S27" s="31">
        <f>IF('Órdenes según Instancia'!AE27=0,"-",('Órdenes según Instancia'!K27/'Órdenes según Instancia'!AE27))</f>
        <v>1.4492753623188406E-2</v>
      </c>
      <c r="T27" s="31">
        <f>IF('Órdenes según Instancia'!AE27=0,"-",('Órdenes según Instancia'!P27/'Órdenes según Instancia'!AE27))</f>
        <v>0</v>
      </c>
      <c r="U27" s="31">
        <f>IF('Órdenes según Instancia'!AE27=0,"-",('Órdenes según Instancia'!U27/('Órdenes según Instancia'!AE27)))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211</v>
      </c>
      <c r="C28" s="31">
        <f>IF('Órdenes según Instancia'!AB28=0,"-",('Órdenes según Instancia'!C28/'Órdenes según Instancia'!AB28))</f>
        <v>0.63194444444444442</v>
      </c>
      <c r="D28" s="31">
        <f>IF('Órdenes según Instancia'!AB28=0,"-",('Órdenes según Instancia'!H28/'Órdenes según Instancia'!AB28))</f>
        <v>6.9444444444444448E-2</v>
      </c>
      <c r="E28" s="31">
        <f>IF('Órdenes según Instancia'!AB28=0,"-",('Órdenes según Instancia'!M28/'Órdenes según Instancia'!AB28))</f>
        <v>0.11805555555555555</v>
      </c>
      <c r="F28" s="31">
        <f>IF('Órdenes según Instancia'!AB28=0,"-",('Órdenes según Instancia'!R28/'Órdenes según Instancia'!AB28))</f>
        <v>0.14583333333333334</v>
      </c>
      <c r="G28" s="31">
        <f>IF('Órdenes según Instancia'!AB28=0,"-",('Órdenes según Instancia'!W28/'Órdenes según Instancia'!AB28))</f>
        <v>3.4722222222222224E-2</v>
      </c>
      <c r="H28" s="31">
        <f>IF('Órdenes según Instancia'!AC28=0,"-",('Órdenes según Instancia'!D28/'Órdenes según Instancia'!AC28))</f>
        <v>0.5</v>
      </c>
      <c r="I28" s="31">
        <f>IF('Órdenes según Instancia'!AC28=0,"-",('Órdenes según Instancia'!I28/'Órdenes según Instancia'!AC28))</f>
        <v>0</v>
      </c>
      <c r="J28" s="31">
        <f>IF('Órdenes según Instancia'!AC28=0,"-",('Órdenes según Instancia'!N28/'Órdenes según Instancia'!AC28))</f>
        <v>0</v>
      </c>
      <c r="K28" s="31">
        <f>IF('Órdenes según Instancia'!AC28=0,"-",('Órdenes según Instancia'!S28/'Órdenes según Instancia'!AC28))</f>
        <v>0.5</v>
      </c>
      <c r="L28" s="31">
        <f>IF('Órdenes según Instancia'!AC28=0,"-",('Órdenes según Instancia'!X28/'Órdenes según Instancia'!AC28))</f>
        <v>0</v>
      </c>
      <c r="M28" s="31">
        <f>IF('Órdenes según Instancia'!AD28=0,"-",('Órdenes según Instancia'!E28/'Órdenes según Instancia'!AD28))</f>
        <v>0.6</v>
      </c>
      <c r="N28" s="31">
        <f>IF('Órdenes según Instancia'!AD28=0,"-",('Órdenes según Instancia'!J28/'Órdenes según Instancia'!AD28))</f>
        <v>7.6923076923076927E-2</v>
      </c>
      <c r="O28" s="31">
        <f>IF('Órdenes según Instancia'!AD28=0,"-",('Órdenes según Instancia'!O28/'Órdenes según Instancia'!AD28))</f>
        <v>0.13076923076923078</v>
      </c>
      <c r="P28" s="31">
        <f>IF('Órdenes según Instancia'!AD28=0,"-",('Órdenes según Instancia'!T28/'Órdenes según Instancia'!AD28))</f>
        <v>0.15384615384615385</v>
      </c>
      <c r="Q28" s="31">
        <f>IF('Órdenes según Instancia'!AD28=0,"-",('Órdenes según Instancia'!Y28/'Órdenes según Instancia'!AD28))</f>
        <v>3.8461538461538464E-2</v>
      </c>
      <c r="R28" s="31">
        <f>IF('Órdenes según Instancia'!AE28=0,"-",('Órdenes según Instancia'!F28/'Órdenes según Instancia'!AE28))</f>
        <v>1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0</v>
      </c>
      <c r="U28" s="31">
        <f>IF('Órdenes según Instancia'!AE28=0,"-",('Órdenes según Instancia'!U28/('Órdenes según Instancia'!AE28)))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212</v>
      </c>
      <c r="C29" s="31">
        <f>IF('Órdenes según Instancia'!AB29=0,"-",('Órdenes según Instancia'!C29/'Órdenes según Instancia'!AB29))</f>
        <v>0.84</v>
      </c>
      <c r="D29" s="31">
        <f>IF('Órdenes según Instancia'!AB29=0,"-",('Órdenes según Instancia'!H29/'Órdenes según Instancia'!AB29))</f>
        <v>8.0000000000000002E-3</v>
      </c>
      <c r="E29" s="31">
        <f>IF('Órdenes según Instancia'!AB29=0,"-",('Órdenes según Instancia'!M29/'Órdenes según Instancia'!AB29))</f>
        <v>0.152</v>
      </c>
      <c r="F29" s="31">
        <f>IF('Órdenes según Instancia'!AB29=0,"-",('Órdenes según Instancia'!R29/'Órdenes según Instancia'!AB29))</f>
        <v>0</v>
      </c>
      <c r="G29" s="31">
        <f>IF('Órdenes según Instancia'!AB29=0,"-",('Órdenes según Instancia'!W29/'Órdenes según Instancia'!AB29))</f>
        <v>0</v>
      </c>
      <c r="H29" s="31">
        <f>IF('Órdenes según Instancia'!AC29=0,"-",('Órdenes según Instancia'!D29/'Órdenes según Instancia'!AC29))</f>
        <v>1</v>
      </c>
      <c r="I29" s="31">
        <f>IF('Órdenes según Instancia'!AC29=0,"-",('Órdenes según Instancia'!I29/'Órdenes según Instancia'!AC29))</f>
        <v>0</v>
      </c>
      <c r="J29" s="31">
        <f>IF('Órdenes según Instancia'!AC29=0,"-",('Órdenes según Instancia'!N29/'Órdenes según Instancia'!AC29))</f>
        <v>0</v>
      </c>
      <c r="K29" s="31">
        <f>IF('Órdenes según Instancia'!AC29=0,"-",('Órdenes según Instancia'!S29/'Órdenes según Instancia'!AC29))</f>
        <v>0</v>
      </c>
      <c r="L29" s="31">
        <f>IF('Órdenes según Instancia'!AC29=0,"-",('Órdenes según Instancia'!X29/'Órdenes según Instancia'!AC29))</f>
        <v>0</v>
      </c>
      <c r="M29" s="31">
        <f>IF('Órdenes según Instancia'!AD29=0,"-",('Órdenes según Instancia'!E29/'Órdenes según Instancia'!AD29))</f>
        <v>0.77906976744186052</v>
      </c>
      <c r="N29" s="31">
        <f>IF('Órdenes según Instancia'!AD29=0,"-",('Órdenes según Instancia'!J29/'Órdenes según Instancia'!AD29))</f>
        <v>0</v>
      </c>
      <c r="O29" s="31">
        <f>IF('Órdenes según Instancia'!AD29=0,"-",('Órdenes según Instancia'!O29/'Órdenes según Instancia'!AD29))</f>
        <v>0.22093023255813954</v>
      </c>
      <c r="P29" s="31">
        <f>IF('Órdenes según Instancia'!AD29=0,"-",('Órdenes según Instancia'!T29/'Órdenes según Instancia'!AD29))</f>
        <v>0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0.97333333333333338</v>
      </c>
      <c r="S29" s="31">
        <f>IF('Órdenes según Instancia'!AE29=0,"-",('Órdenes según Instancia'!K29/'Órdenes según Instancia'!AE29))</f>
        <v>2.6666666666666668E-2</v>
      </c>
      <c r="T29" s="31">
        <f>IF('Órdenes según Instancia'!AE29=0,"-",('Órdenes según Instancia'!P29/'Órdenes según Instancia'!AE29))</f>
        <v>0</v>
      </c>
      <c r="U29" s="31">
        <f>IF('Órdenes según Instancia'!AE29=0,"-",('Órdenes según Instancia'!U29/('Órdenes según Instancia'!AE29)))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213</v>
      </c>
      <c r="C30" s="31">
        <f>IF('Órdenes según Instancia'!AB30=0,"-",('Órdenes según Instancia'!C30/'Órdenes según Instancia'!AB30))</f>
        <v>0.97590361445783136</v>
      </c>
      <c r="D30" s="31">
        <f>IF('Órdenes según Instancia'!AB30=0,"-",('Órdenes según Instancia'!H30/'Órdenes según Instancia'!AB30))</f>
        <v>0</v>
      </c>
      <c r="E30" s="31">
        <f>IF('Órdenes según Instancia'!AB30=0,"-",('Órdenes según Instancia'!M30/'Órdenes según Instancia'!AB30))</f>
        <v>0</v>
      </c>
      <c r="F30" s="31">
        <f>IF('Órdenes según Instancia'!AB30=0,"-",('Órdenes según Instancia'!R30/'Órdenes según Instancia'!AB30))</f>
        <v>2.4096385542168676E-2</v>
      </c>
      <c r="G30" s="31">
        <f>IF('Órdenes según Instancia'!AB30=0,"-",('Órdenes según Instancia'!W30/'Órdenes según Instancia'!AB30))</f>
        <v>0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0.96</v>
      </c>
      <c r="N30" s="31">
        <f>IF('Órdenes según Instancia'!AD30=0,"-",('Órdenes según Instancia'!J30/'Órdenes según Instancia'!AD30))</f>
        <v>0</v>
      </c>
      <c r="O30" s="31">
        <f>IF('Órdenes según Instancia'!AD30=0,"-",('Órdenes según Instancia'!O30/'Órdenes según Instancia'!AD30))</f>
        <v>0</v>
      </c>
      <c r="P30" s="31">
        <f>IF('Órdenes según Instancia'!AD30=0,"-",('Órdenes según Instancia'!T30/'Órdenes según Instancia'!AD30))</f>
        <v>0.04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1</v>
      </c>
      <c r="S30" s="31">
        <f>IF('Órdenes según Instancia'!AE30=0,"-",('Órdenes según Instancia'!K30/'Órdenes según Instancia'!AE30))</f>
        <v>0</v>
      </c>
      <c r="T30" s="31">
        <f>IF('Órdenes según Instancia'!AE30=0,"-",('Órdenes según Instancia'!P30/'Órdenes según Instancia'!AE30))</f>
        <v>0</v>
      </c>
      <c r="U30" s="31">
        <f>IF('Órdenes según Instancia'!AE30=0,"-",('Órdenes según Instancia'!U30/('Órdenes según Instancia'!AE30)))</f>
        <v>0</v>
      </c>
      <c r="V30" s="31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214</v>
      </c>
      <c r="C31" s="31">
        <f>IF('Órdenes según Instancia'!AB31=0,"-",('Órdenes según Instancia'!C31/'Órdenes según Instancia'!AB31))</f>
        <v>0.83870967741935487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6.4516129032258063E-2</v>
      </c>
      <c r="F31" s="31">
        <f>IF('Órdenes según Instancia'!AB31=0,"-",('Órdenes según Instancia'!R31/'Órdenes según Instancia'!AB31))</f>
        <v>9.6774193548387094E-2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0.79166666666666663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8.3333333333333329E-2</v>
      </c>
      <c r="P31" s="31">
        <f>IF('Órdenes según Instancia'!AD31=0,"-",('Órdenes según Instancia'!T31/'Órdenes según Instancia'!AD31))</f>
        <v>0.125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Instancia'!U31/('Órdenes según Instancia'!AE31)))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215</v>
      </c>
      <c r="C32" s="31">
        <f>IF('Órdenes según Instancia'!AB32=0,"-",('Órdenes según Instancia'!C32/'Órdenes según Instancia'!AB32))</f>
        <v>1</v>
      </c>
      <c r="D32" s="31">
        <f>IF('Órdenes según Instancia'!AB32=0,"-",('Órdenes según Instancia'!H32/'Órdenes según Instancia'!AB32))</f>
        <v>0</v>
      </c>
      <c r="E32" s="31">
        <f>IF('Órdenes según Instancia'!AB32=0,"-",('Órdenes según Instancia'!M32/'Órdenes según Instancia'!AB32))</f>
        <v>0</v>
      </c>
      <c r="F32" s="31">
        <f>IF('Órdenes según Instancia'!AB32=0,"-",('Órdenes según Instancia'!R32/'Órdenes según Instancia'!AB32))</f>
        <v>0</v>
      </c>
      <c r="G32" s="31">
        <f>IF('Órdenes según Instancia'!AB32=0,"-",('Órdenes según Instancia'!W32/'Órdenes según Instancia'!AB32))</f>
        <v>0</v>
      </c>
      <c r="H32" s="31" t="str">
        <f>IF('Órdenes según Instancia'!AC32=0,"-",('Órdenes según Instancia'!D32/'Órdenes según Instancia'!AC32))</f>
        <v>-</v>
      </c>
      <c r="I32" s="31" t="str">
        <f>IF('Órdenes según Instancia'!AC32=0,"-",('Órdenes según Instancia'!I32/'Órdenes según Instancia'!AC32))</f>
        <v>-</v>
      </c>
      <c r="J32" s="31" t="str">
        <f>IF('Órdenes según Instancia'!AC32=0,"-",('Órdenes según Instancia'!N32/'Órdenes según Instancia'!AC32))</f>
        <v>-</v>
      </c>
      <c r="K32" s="31" t="str">
        <f>IF('Órdenes según Instancia'!AC32=0,"-",('Órdenes según Instancia'!S32/'Órdenes según Instancia'!AC32))</f>
        <v>-</v>
      </c>
      <c r="L32" s="31" t="str">
        <f>IF('Órdenes según Instancia'!AC32=0,"-",('Órdenes según Instancia'!X32/'Órdenes según Instancia'!AC32))</f>
        <v>-</v>
      </c>
      <c r="M32" s="31">
        <f>IF('Órdenes según Instancia'!AD32=0,"-",('Órdenes según Instancia'!E32/'Órdenes según Instancia'!AD32))</f>
        <v>1</v>
      </c>
      <c r="N32" s="31">
        <f>IF('Órdenes según Instancia'!AD32=0,"-",('Órdenes según Instancia'!J32/'Órdenes según Instancia'!AD32))</f>
        <v>0</v>
      </c>
      <c r="O32" s="31">
        <f>IF('Órdenes según Instancia'!AD32=0,"-",('Órdenes según Instancia'!O32/'Órdenes según Instancia'!AD32))</f>
        <v>0</v>
      </c>
      <c r="P32" s="31">
        <f>IF('Órdenes según Instancia'!AD32=0,"-",('Órdenes según Instancia'!T32/'Órdenes según Instancia'!AD32))</f>
        <v>0</v>
      </c>
      <c r="Q32" s="31">
        <f>IF('Órdenes según Instancia'!AD32=0,"-",('Órdenes según Instancia'!Y32/'Órdenes según Instancia'!AD32))</f>
        <v>0</v>
      </c>
      <c r="R32" s="31">
        <f>IF('Órdenes según Instancia'!AE32=0,"-",('Órdenes según Instancia'!F32/'Órdenes según Instancia'!AE32))</f>
        <v>1</v>
      </c>
      <c r="S32" s="31">
        <f>IF('Órdenes según Instancia'!AE32=0,"-",('Órdenes según Instancia'!K32/'Órdenes según Instancia'!AE32))</f>
        <v>0</v>
      </c>
      <c r="T32" s="31">
        <f>IF('Órdenes según Instancia'!AE32=0,"-",('Órdenes según Instancia'!P32/'Órdenes según Instancia'!AE32))</f>
        <v>0</v>
      </c>
      <c r="U32" s="31">
        <f>IF('Órdenes según Instancia'!AE32=0,"-",('Órdenes según Instancia'!U32/('Órdenes según Instancia'!AE32)))</f>
        <v>0</v>
      </c>
      <c r="V32" s="31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216</v>
      </c>
      <c r="C33" s="31">
        <f>IF('Órdenes según Instancia'!AB33=0,"-",('Órdenes según Instancia'!C33/'Órdenes según Instancia'!AB33))</f>
        <v>0.82352941176470584</v>
      </c>
      <c r="D33" s="31">
        <f>IF('Órdenes según Instancia'!AB33=0,"-",('Órdenes según Instancia'!H33/'Órdenes según Instancia'!AB33))</f>
        <v>0</v>
      </c>
      <c r="E33" s="31">
        <f>IF('Órdenes según Instancia'!AB33=0,"-",('Órdenes según Instancia'!M33/'Órdenes según Instancia'!AB33))</f>
        <v>0.17647058823529413</v>
      </c>
      <c r="F33" s="31">
        <f>IF('Órdenes según Instancia'!AB33=0,"-",('Órdenes según Instancia'!R33/'Órdenes según Instancia'!AB33))</f>
        <v>0</v>
      </c>
      <c r="G33" s="31">
        <f>IF('Órdenes según Instancia'!AB33=0,"-",('Órdenes según Instancia'!W33/'Órdenes según Instancia'!AB33))</f>
        <v>0</v>
      </c>
      <c r="H33" s="31" t="str">
        <f>IF('Órdenes según Instancia'!AC33=0,"-",('Órdenes según Instancia'!D33/'Órdenes según Instancia'!AC33))</f>
        <v>-</v>
      </c>
      <c r="I33" s="31" t="str">
        <f>IF('Órdenes según Instancia'!AC33=0,"-",('Órdenes según Instancia'!I33/'Órdenes según Instancia'!AC33))</f>
        <v>-</v>
      </c>
      <c r="J33" s="31" t="str">
        <f>IF('Órdenes según Instancia'!AC33=0,"-",('Órdenes según Instancia'!N33/'Órdenes según Instancia'!AC33))</f>
        <v>-</v>
      </c>
      <c r="K33" s="31" t="str">
        <f>IF('Órdenes según Instancia'!AC33=0,"-",('Órdenes según Instancia'!S33/'Órdenes según Instancia'!AC33))</f>
        <v>-</v>
      </c>
      <c r="L33" s="31" t="str">
        <f>IF('Órdenes según Instancia'!AC33=0,"-",('Órdenes según Instancia'!X33/'Órdenes según Instancia'!AC33))</f>
        <v>-</v>
      </c>
      <c r="M33" s="31">
        <f>IF('Órdenes según Instancia'!AD33=0,"-",('Órdenes según Instancia'!E33/'Órdenes según Instancia'!AD33))</f>
        <v>0.76086956521739135</v>
      </c>
      <c r="N33" s="31">
        <f>IF('Órdenes según Instancia'!AD33=0,"-",('Órdenes según Instancia'!J33/'Órdenes según Instancia'!AD33))</f>
        <v>0</v>
      </c>
      <c r="O33" s="31">
        <f>IF('Órdenes según Instancia'!AD33=0,"-",('Órdenes según Instancia'!O33/'Órdenes según Instancia'!AD33))</f>
        <v>0.2391304347826087</v>
      </c>
      <c r="P33" s="31">
        <f>IF('Órdenes según Instancia'!AD33=0,"-",('Órdenes según Instancia'!T33/'Órdenes según Instancia'!AD33))</f>
        <v>0</v>
      </c>
      <c r="Q33" s="31">
        <f>IF('Órdenes según Instancia'!AD33=0,"-",('Órdenes según Instancia'!Y33/'Órdenes según Instancia'!AD33))</f>
        <v>0</v>
      </c>
      <c r="R33" s="31">
        <f>IF('Órdenes según Instancia'!AE33=0,"-",('Órdenes según Instancia'!F33/'Órdenes según Instancia'!AE33))</f>
        <v>0.95454545454545459</v>
      </c>
      <c r="S33" s="31">
        <f>IF('Órdenes según Instancia'!AE33=0,"-",('Órdenes según Instancia'!K33/'Órdenes según Instancia'!AE33))</f>
        <v>0</v>
      </c>
      <c r="T33" s="31">
        <f>IF('Órdenes según Instancia'!AE33=0,"-",('Órdenes según Instancia'!P33/'Órdenes según Instancia'!AE33))</f>
        <v>4.5454545454545456E-2</v>
      </c>
      <c r="U33" s="31">
        <f>IF('Órdenes según Instancia'!AE33=0,"-",('Órdenes según Instancia'!U33/('Órdenes según Instancia'!AE33)))</f>
        <v>0</v>
      </c>
      <c r="V33" s="31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217</v>
      </c>
      <c r="C34" s="31">
        <f>IF('Órdenes según Instancia'!AB34=0,"-",('Órdenes según Instancia'!C34/'Órdenes según Instancia'!AB34))</f>
        <v>1</v>
      </c>
      <c r="D34" s="31">
        <f>IF('Órdenes según Instancia'!AB34=0,"-",('Órdenes según Instancia'!H34/'Órdenes según Instancia'!AB34))</f>
        <v>0</v>
      </c>
      <c r="E34" s="31">
        <f>IF('Órdenes según Instancia'!AB34=0,"-",('Órdenes según Instancia'!M34/'Órdenes según Instancia'!AB34))</f>
        <v>0</v>
      </c>
      <c r="F34" s="31">
        <f>IF('Órdenes según Instancia'!AB34=0,"-",('Órdenes según Instancia'!R34/'Órdenes según Instancia'!AB34))</f>
        <v>0</v>
      </c>
      <c r="G34" s="31">
        <f>IF('Órdenes según Instancia'!AB34=0,"-",('Órdenes según Instancia'!W34/'Órdenes según Instancia'!AB34))</f>
        <v>0</v>
      </c>
      <c r="H34" s="31" t="str">
        <f>IF('Órdenes según Instancia'!AC34=0,"-",('Órdenes según Instancia'!D34/'Órdenes según Instancia'!AC34))</f>
        <v>-</v>
      </c>
      <c r="I34" s="31" t="str">
        <f>IF('Órdenes según Instancia'!AC34=0,"-",('Órdenes según Instancia'!I34/'Órdenes según Instancia'!AC34))</f>
        <v>-</v>
      </c>
      <c r="J34" s="31" t="str">
        <f>IF('Órdenes según Instancia'!AC34=0,"-",('Órdenes según Instancia'!N34/'Órdenes según Instancia'!AC34))</f>
        <v>-</v>
      </c>
      <c r="K34" s="31" t="str">
        <f>IF('Órdenes según Instancia'!AC34=0,"-",('Órdenes según Instancia'!S34/'Órdenes según Instancia'!AC34))</f>
        <v>-</v>
      </c>
      <c r="L34" s="31" t="str">
        <f>IF('Órdenes según Instancia'!AC34=0,"-",('Órdenes según Instancia'!X34/'Órdenes según Instancia'!AC34))</f>
        <v>-</v>
      </c>
      <c r="M34" s="31">
        <f>IF('Órdenes según Instancia'!AD34=0,"-",('Órdenes según Instancia'!E34/'Órdenes según Instancia'!AD34))</f>
        <v>1</v>
      </c>
      <c r="N34" s="31">
        <f>IF('Órdenes según Instancia'!AD34=0,"-",('Órdenes según Instancia'!J34/'Órdenes según Instancia'!AD34))</f>
        <v>0</v>
      </c>
      <c r="O34" s="31">
        <f>IF('Órdenes según Instancia'!AD34=0,"-",('Órdenes según Instancia'!O34/'Órdenes según Instancia'!AD34))</f>
        <v>0</v>
      </c>
      <c r="P34" s="31">
        <f>IF('Órdenes según Instancia'!AD34=0,"-",('Órdenes según Instancia'!T34/'Órdenes según Instancia'!AD34))</f>
        <v>0</v>
      </c>
      <c r="Q34" s="31">
        <f>IF('Órdenes según Instancia'!AD34=0,"-",('Órdenes según Instancia'!Y34/'Órdenes según Instancia'!AD34))</f>
        <v>0</v>
      </c>
      <c r="R34" s="31">
        <f>IF('Órdenes según Instancia'!AE34=0,"-",('Órdenes según Instancia'!F34/'Órdenes según Instancia'!AE34))</f>
        <v>1</v>
      </c>
      <c r="S34" s="31">
        <f>IF('Órdenes según Instancia'!AE34=0,"-",('Órdenes según Instancia'!K34/'Órdenes según Instancia'!AE34))</f>
        <v>0</v>
      </c>
      <c r="T34" s="31">
        <f>IF('Órdenes según Instancia'!AE34=0,"-",('Órdenes según Instancia'!P34/'Órdenes según Instancia'!AE34))</f>
        <v>0</v>
      </c>
      <c r="U34" s="31">
        <f>IF('Órdenes según Instancia'!AE34=0,"-",('Órdenes según Instancia'!U34/('Órdenes según Instancia'!AE34)))</f>
        <v>0</v>
      </c>
      <c r="V34" s="31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218</v>
      </c>
      <c r="C35" s="31">
        <f>IF('Órdenes según Instancia'!AB35=0,"-",('Órdenes según Instancia'!C35/'Órdenes según Instancia'!AB35))</f>
        <v>1</v>
      </c>
      <c r="D35" s="31">
        <f>IF('Órdenes según Instancia'!AB35=0,"-",('Órdenes según Instancia'!H35/'Órdenes según Instancia'!AB35))</f>
        <v>0</v>
      </c>
      <c r="E35" s="31">
        <f>IF('Órdenes según Instancia'!AB35=0,"-",('Órdenes según Instancia'!M35/'Órdenes según Instancia'!AB35))</f>
        <v>0</v>
      </c>
      <c r="F35" s="31">
        <f>IF('Órdenes según Instancia'!AB35=0,"-",('Órdenes según Instancia'!R35/'Órdenes según Instancia'!AB35))</f>
        <v>0</v>
      </c>
      <c r="G35" s="31">
        <f>IF('Órdenes según Instancia'!AB35=0,"-",('Órdenes según Instancia'!W35/'Órdenes según Instancia'!AB35))</f>
        <v>0</v>
      </c>
      <c r="H35" s="31" t="str">
        <f>IF('Órdenes según Instancia'!AC35=0,"-",('Órdenes según Instancia'!D35/'Órdenes según Instancia'!AC35))</f>
        <v>-</v>
      </c>
      <c r="I35" s="31" t="str">
        <f>IF('Órdenes según Instancia'!AC35=0,"-",('Órdenes según Instancia'!I35/'Órdenes según Instancia'!AC35))</f>
        <v>-</v>
      </c>
      <c r="J35" s="31" t="str">
        <f>IF('Órdenes según Instancia'!AC35=0,"-",('Órdenes según Instancia'!N35/'Órdenes según Instancia'!AC35))</f>
        <v>-</v>
      </c>
      <c r="K35" s="31" t="str">
        <f>IF('Órdenes según Instancia'!AC35=0,"-",('Órdenes según Instancia'!S35/'Órdenes según Instancia'!AC35))</f>
        <v>-</v>
      </c>
      <c r="L35" s="31" t="str">
        <f>IF('Órdenes según Instancia'!AC35=0,"-",('Órdenes según Instancia'!X35/'Órdenes según Instancia'!AC35))</f>
        <v>-</v>
      </c>
      <c r="M35" s="31">
        <f>IF('Órdenes según Instancia'!AD35=0,"-",('Órdenes según Instancia'!E35/'Órdenes según Instancia'!AD35))</f>
        <v>1</v>
      </c>
      <c r="N35" s="31">
        <f>IF('Órdenes según Instancia'!AD35=0,"-",('Órdenes según Instancia'!J35/'Órdenes según Instancia'!AD35))</f>
        <v>0</v>
      </c>
      <c r="O35" s="31">
        <f>IF('Órdenes según Instancia'!AD35=0,"-",('Órdenes según Instancia'!O35/'Órdenes según Instancia'!AD35))</f>
        <v>0</v>
      </c>
      <c r="P35" s="31">
        <f>IF('Órdenes según Instancia'!AD35=0,"-",('Órdenes según Instancia'!T35/'Órdenes según Instancia'!AD35))</f>
        <v>0</v>
      </c>
      <c r="Q35" s="31">
        <f>IF('Órdenes según Instancia'!AD35=0,"-",('Órdenes según Instancia'!Y35/'Órdenes según Instancia'!AD35))</f>
        <v>0</v>
      </c>
      <c r="R35" s="31">
        <f>IF('Órdenes según Instancia'!AE35=0,"-",('Órdenes según Instancia'!F35/'Órdenes según Instancia'!AE35))</f>
        <v>1</v>
      </c>
      <c r="S35" s="31">
        <f>IF('Órdenes según Instancia'!AE35=0,"-",('Órdenes según Instancia'!K35/'Órdenes según Instancia'!AE35))</f>
        <v>0</v>
      </c>
      <c r="T35" s="31">
        <f>IF('Órdenes según Instancia'!AE35=0,"-",('Órdenes según Instancia'!P35/'Órdenes según Instancia'!AE35))</f>
        <v>0</v>
      </c>
      <c r="U35" s="31">
        <f>IF('Órdenes según Instancia'!AE35=0,"-",('Órdenes según Instancia'!U35/('Órdenes según Instancia'!AE35)))</f>
        <v>0</v>
      </c>
      <c r="V35" s="31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219</v>
      </c>
      <c r="C36" s="31">
        <f>IF('Órdenes según Instancia'!AB36=0,"-",('Órdenes según Instancia'!C36/'Órdenes según Instancia'!AB36))</f>
        <v>0.8</v>
      </c>
      <c r="D36" s="31">
        <f>IF('Órdenes según Instancia'!AB36=0,"-",('Órdenes según Instancia'!H36/'Órdenes según Instancia'!AB36))</f>
        <v>0</v>
      </c>
      <c r="E36" s="31">
        <f>IF('Órdenes según Instancia'!AB36=0,"-",('Órdenes según Instancia'!M36/'Órdenes según Instancia'!AB36))</f>
        <v>0.2</v>
      </c>
      <c r="F36" s="31">
        <f>IF('Órdenes según Instancia'!AB36=0,"-",('Órdenes según Instancia'!R36/'Órdenes según Instancia'!AB36))</f>
        <v>0</v>
      </c>
      <c r="G36" s="31">
        <f>IF('Órdenes según Instancia'!AB36=0,"-",('Órdenes según Instancia'!W36/'Órdenes según Instancia'!AB36))</f>
        <v>0</v>
      </c>
      <c r="H36" s="31" t="str">
        <f>IF('Órdenes según Instancia'!AC36=0,"-",('Órdenes según Instancia'!D36/'Órdenes según Instancia'!AC36))</f>
        <v>-</v>
      </c>
      <c r="I36" s="31" t="str">
        <f>IF('Órdenes según Instancia'!AC36=0,"-",('Órdenes según Instancia'!I36/'Órdenes según Instancia'!AC36))</f>
        <v>-</v>
      </c>
      <c r="J36" s="31" t="str">
        <f>IF('Órdenes según Instancia'!AC36=0,"-",('Órdenes según Instancia'!N36/'Órdenes según Instancia'!AC36))</f>
        <v>-</v>
      </c>
      <c r="K36" s="31" t="str">
        <f>IF('Órdenes según Instancia'!AC36=0,"-",('Órdenes según Instancia'!S36/'Órdenes según Instancia'!AC36))</f>
        <v>-</v>
      </c>
      <c r="L36" s="31" t="str">
        <f>IF('Órdenes según Instancia'!AC36=0,"-",('Órdenes según Instancia'!X36/'Órdenes según Instancia'!AC36))</f>
        <v>-</v>
      </c>
      <c r="M36" s="31">
        <f>IF('Órdenes según Instancia'!AD36=0,"-",('Órdenes según Instancia'!E36/'Órdenes según Instancia'!AD36))</f>
        <v>0.76923076923076927</v>
      </c>
      <c r="N36" s="31">
        <f>IF('Órdenes según Instancia'!AD36=0,"-",('Órdenes según Instancia'!J36/'Órdenes según Instancia'!AD36))</f>
        <v>0</v>
      </c>
      <c r="O36" s="31">
        <f>IF('Órdenes según Instancia'!AD36=0,"-",('Órdenes según Instancia'!O36/'Órdenes según Instancia'!AD36))</f>
        <v>0.23076923076923078</v>
      </c>
      <c r="P36" s="31">
        <f>IF('Órdenes según Instancia'!AD36=0,"-",('Órdenes según Instancia'!T36/'Órdenes según Instancia'!AD36))</f>
        <v>0</v>
      </c>
      <c r="Q36" s="31">
        <f>IF('Órdenes según Instancia'!AD36=0,"-",('Órdenes según Instancia'!Y36/'Órdenes según Instancia'!AD36))</f>
        <v>0</v>
      </c>
      <c r="R36" s="31">
        <f>IF('Órdenes según Instancia'!AE36=0,"-",('Órdenes según Instancia'!F36/'Órdenes según Instancia'!AE36))</f>
        <v>1</v>
      </c>
      <c r="S36" s="31">
        <f>IF('Órdenes según Instancia'!AE36=0,"-",('Órdenes según Instancia'!K36/'Órdenes según Instancia'!AE36))</f>
        <v>0</v>
      </c>
      <c r="T36" s="31">
        <f>IF('Órdenes según Instancia'!AE36=0,"-",('Órdenes según Instancia'!P36/'Órdenes según Instancia'!AE36))</f>
        <v>0</v>
      </c>
      <c r="U36" s="31">
        <f>IF('Órdenes según Instancia'!AE36=0,"-",('Órdenes según Instancia'!U36/('Órdenes según Instancia'!AE36)))</f>
        <v>0</v>
      </c>
      <c r="V36" s="31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220</v>
      </c>
      <c r="C37" s="31">
        <f>IF('Órdenes según Instancia'!AB37=0,"-",('Órdenes según Instancia'!C37/'Órdenes según Instancia'!AB37))</f>
        <v>0.81481481481481477</v>
      </c>
      <c r="D37" s="31">
        <f>IF('Órdenes según Instancia'!AB37=0,"-",('Órdenes según Instancia'!H37/'Órdenes según Instancia'!AB37))</f>
        <v>0</v>
      </c>
      <c r="E37" s="31">
        <f>IF('Órdenes según Instancia'!AB37=0,"-",('Órdenes según Instancia'!M37/'Órdenes según Instancia'!AB37))</f>
        <v>0.18518518518518517</v>
      </c>
      <c r="F37" s="31">
        <f>IF('Órdenes según Instancia'!AB37=0,"-",('Órdenes según Instancia'!R37/'Órdenes según Instancia'!AB37))</f>
        <v>0</v>
      </c>
      <c r="G37" s="31">
        <f>IF('Órdenes según Instancia'!AB37=0,"-",('Órdenes según Instancia'!W37/'Órdenes según Instancia'!AB37))</f>
        <v>0</v>
      </c>
      <c r="H37" s="31" t="str">
        <f>IF('Órdenes según Instancia'!AC37=0,"-",('Órdenes según Instancia'!D37/'Órdenes según Instancia'!AC37))</f>
        <v>-</v>
      </c>
      <c r="I37" s="31" t="str">
        <f>IF('Órdenes según Instancia'!AC37=0,"-",('Órdenes según Instancia'!I37/'Órdenes según Instancia'!AC37))</f>
        <v>-</v>
      </c>
      <c r="J37" s="31" t="str">
        <f>IF('Órdenes según Instancia'!AC37=0,"-",('Órdenes según Instancia'!N37/'Órdenes según Instancia'!AC37))</f>
        <v>-</v>
      </c>
      <c r="K37" s="31" t="str">
        <f>IF('Órdenes según Instancia'!AC37=0,"-",('Órdenes según Instancia'!S37/'Órdenes según Instancia'!AC37))</f>
        <v>-</v>
      </c>
      <c r="L37" s="31" t="str">
        <f>IF('Órdenes según Instancia'!AC37=0,"-",('Órdenes según Instancia'!X37/'Órdenes según Instancia'!AC37))</f>
        <v>-</v>
      </c>
      <c r="M37" s="31">
        <f>IF('Órdenes según Instancia'!AD37=0,"-",('Órdenes según Instancia'!E37/'Órdenes según Instancia'!AD37))</f>
        <v>0.84615384615384615</v>
      </c>
      <c r="N37" s="31">
        <f>IF('Órdenes según Instancia'!AD37=0,"-",('Órdenes según Instancia'!J37/'Órdenes según Instancia'!AD37))</f>
        <v>0</v>
      </c>
      <c r="O37" s="31">
        <f>IF('Órdenes según Instancia'!AD37=0,"-",('Órdenes según Instancia'!O37/'Órdenes según Instancia'!AD37))</f>
        <v>0.15384615384615385</v>
      </c>
      <c r="P37" s="31">
        <f>IF('Órdenes según Instancia'!AD37=0,"-",('Órdenes según Instancia'!T37/'Órdenes según Instancia'!AD37))</f>
        <v>0</v>
      </c>
      <c r="Q37" s="31">
        <f>IF('Órdenes según Instancia'!AD37=0,"-",('Órdenes según Instancia'!Y37/'Órdenes según Instancia'!AD37))</f>
        <v>0</v>
      </c>
      <c r="R37" s="31">
        <f>IF('Órdenes según Instancia'!AE37=0,"-",('Órdenes según Instancia'!F37/'Órdenes según Instancia'!AE37))</f>
        <v>0</v>
      </c>
      <c r="S37" s="31">
        <f>IF('Órdenes según Instancia'!AE37=0,"-",('Órdenes según Instancia'!K37/'Órdenes según Instancia'!AE37))</f>
        <v>0</v>
      </c>
      <c r="T37" s="31">
        <f>IF('Órdenes según Instancia'!AE37=0,"-",('Órdenes según Instancia'!P37/'Órdenes según Instancia'!AE37))</f>
        <v>1</v>
      </c>
      <c r="U37" s="31">
        <f>IF('Órdenes según Instancia'!AE37=0,"-",('Órdenes según Instancia'!U37/('Órdenes según Instancia'!AE37)))</f>
        <v>0</v>
      </c>
      <c r="V37" s="31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221</v>
      </c>
      <c r="C38" s="31">
        <f>IF('Órdenes según Instancia'!AB38=0,"-",('Órdenes según Instancia'!C38/'Órdenes según Instancia'!AB38))</f>
        <v>1</v>
      </c>
      <c r="D38" s="31">
        <f>IF('Órdenes según Instancia'!AB38=0,"-",('Órdenes según Instancia'!H38/'Órdenes según Instancia'!AB38))</f>
        <v>0</v>
      </c>
      <c r="E38" s="31">
        <f>IF('Órdenes según Instancia'!AB38=0,"-",('Órdenes según Instancia'!M38/'Órdenes según Instancia'!AB38))</f>
        <v>0</v>
      </c>
      <c r="F38" s="31">
        <f>IF('Órdenes según Instancia'!AB38=0,"-",('Órdenes según Instancia'!R38/'Órdenes según Instancia'!AB38))</f>
        <v>0</v>
      </c>
      <c r="G38" s="31">
        <f>IF('Órdenes según Instancia'!AB38=0,"-",('Órdenes según Instancia'!W38/'Órdenes según Instancia'!AB38))</f>
        <v>0</v>
      </c>
      <c r="H38" s="31" t="str">
        <f>IF('Órdenes según Instancia'!AC38=0,"-",('Órdenes según Instancia'!D38/'Órdenes según Instancia'!AC38))</f>
        <v>-</v>
      </c>
      <c r="I38" s="31" t="str">
        <f>IF('Órdenes según Instancia'!AC38=0,"-",('Órdenes según Instancia'!I38/'Órdenes según Instancia'!AC38))</f>
        <v>-</v>
      </c>
      <c r="J38" s="31" t="str">
        <f>IF('Órdenes según Instancia'!AC38=0,"-",('Órdenes según Instancia'!N38/'Órdenes según Instancia'!AC38))</f>
        <v>-</v>
      </c>
      <c r="K38" s="31" t="str">
        <f>IF('Órdenes según Instancia'!AC38=0,"-",('Órdenes según Instancia'!S38/'Órdenes según Instancia'!AC38))</f>
        <v>-</v>
      </c>
      <c r="L38" s="31" t="str">
        <f>IF('Órdenes según Instancia'!AC38=0,"-",('Órdenes según Instancia'!X38/'Órdenes según Instancia'!AC38))</f>
        <v>-</v>
      </c>
      <c r="M38" s="31">
        <f>IF('Órdenes según Instancia'!AD38=0,"-",('Órdenes según Instancia'!E38/'Órdenes según Instancia'!AD38))</f>
        <v>1</v>
      </c>
      <c r="N38" s="31">
        <f>IF('Órdenes según Instancia'!AD38=0,"-",('Órdenes según Instancia'!J38/'Órdenes según Instancia'!AD38))</f>
        <v>0</v>
      </c>
      <c r="O38" s="31">
        <f>IF('Órdenes según Instancia'!AD38=0,"-",('Órdenes según Instancia'!O38/'Órdenes según Instancia'!AD38))</f>
        <v>0</v>
      </c>
      <c r="P38" s="31">
        <f>IF('Órdenes según Instancia'!AD38=0,"-",('Órdenes según Instancia'!T38/'Órdenes según Instancia'!AD38))</f>
        <v>0</v>
      </c>
      <c r="Q38" s="31">
        <f>IF('Órdenes según Instancia'!AD38=0,"-",('Órdenes según Instancia'!Y38/'Órdenes según Instancia'!AD38))</f>
        <v>0</v>
      </c>
      <c r="R38" s="31">
        <f>IF('Órdenes según Instancia'!AE38=0,"-",('Órdenes según Instancia'!F38/'Órdenes según Instancia'!AE38))</f>
        <v>1</v>
      </c>
      <c r="S38" s="31">
        <f>IF('Órdenes según Instancia'!AE38=0,"-",('Órdenes según Instancia'!K38/'Órdenes según Instancia'!AE38))</f>
        <v>0</v>
      </c>
      <c r="T38" s="31">
        <f>IF('Órdenes según Instancia'!AE38=0,"-",('Órdenes según Instancia'!P38/'Órdenes según Instancia'!AE38))</f>
        <v>0</v>
      </c>
      <c r="U38" s="31">
        <f>IF('Órdenes según Instancia'!AE38=0,"-",('Órdenes según Instancia'!U38/('Órdenes según Instancia'!AE38)))</f>
        <v>0</v>
      </c>
      <c r="V38" s="31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222</v>
      </c>
      <c r="C39" s="31">
        <f>IF('Órdenes según Instancia'!AB39=0,"-",('Órdenes según Instancia'!C39/'Órdenes según Instancia'!AB39))</f>
        <v>0.96666666666666667</v>
      </c>
      <c r="D39" s="31">
        <f>IF('Órdenes según Instancia'!AB39=0,"-",('Órdenes según Instancia'!H39/'Órdenes según Instancia'!AB39))</f>
        <v>0</v>
      </c>
      <c r="E39" s="31">
        <f>IF('Órdenes según Instancia'!AB39=0,"-",('Órdenes según Instancia'!M39/'Órdenes según Instancia'!AB39))</f>
        <v>3.3333333333333333E-2</v>
      </c>
      <c r="F39" s="31">
        <f>IF('Órdenes según Instancia'!AB39=0,"-",('Órdenes según Instancia'!R39/'Órdenes según Instancia'!AB39))</f>
        <v>0</v>
      </c>
      <c r="G39" s="31">
        <f>IF('Órdenes según Instancia'!AB39=0,"-",('Órdenes según Instancia'!W39/'Órdenes según Instancia'!AB39))</f>
        <v>0</v>
      </c>
      <c r="H39" s="31" t="str">
        <f>IF('Órdenes según Instancia'!AC39=0,"-",('Órdenes según Instancia'!D39/'Órdenes según Instancia'!AC39))</f>
        <v>-</v>
      </c>
      <c r="I39" s="31" t="str">
        <f>IF('Órdenes según Instancia'!AC39=0,"-",('Órdenes según Instancia'!I39/'Órdenes según Instancia'!AC39))</f>
        <v>-</v>
      </c>
      <c r="J39" s="31" t="str">
        <f>IF('Órdenes según Instancia'!AC39=0,"-",('Órdenes según Instancia'!N39/'Órdenes según Instancia'!AC39))</f>
        <v>-</v>
      </c>
      <c r="K39" s="31" t="str">
        <f>IF('Órdenes según Instancia'!AC39=0,"-",('Órdenes según Instancia'!S39/'Órdenes según Instancia'!AC39))</f>
        <v>-</v>
      </c>
      <c r="L39" s="31" t="str">
        <f>IF('Órdenes según Instancia'!AC39=0,"-",('Órdenes según Instancia'!X39/'Órdenes según Instancia'!AC39))</f>
        <v>-</v>
      </c>
      <c r="M39" s="31">
        <f>IF('Órdenes según Instancia'!AD39=0,"-",('Órdenes según Instancia'!E39/'Órdenes según Instancia'!AD39))</f>
        <v>0.95833333333333337</v>
      </c>
      <c r="N39" s="31">
        <f>IF('Órdenes según Instancia'!AD39=0,"-",('Órdenes según Instancia'!J39/'Órdenes según Instancia'!AD39))</f>
        <v>0</v>
      </c>
      <c r="O39" s="31">
        <f>IF('Órdenes según Instancia'!AD39=0,"-",('Órdenes según Instancia'!O39/'Órdenes según Instancia'!AD39))</f>
        <v>4.1666666666666664E-2</v>
      </c>
      <c r="P39" s="31">
        <f>IF('Órdenes según Instancia'!AD39=0,"-",('Órdenes según Instancia'!T39/'Órdenes según Instancia'!AD39))</f>
        <v>0</v>
      </c>
      <c r="Q39" s="31">
        <f>IF('Órdenes según Instancia'!AD39=0,"-",('Órdenes según Instancia'!Y39/'Órdenes según Instancia'!AD39))</f>
        <v>0</v>
      </c>
      <c r="R39" s="31">
        <f>IF('Órdenes según Instancia'!AE39=0,"-",('Órdenes según Instancia'!F39/'Órdenes según Instancia'!AE39))</f>
        <v>1</v>
      </c>
      <c r="S39" s="31">
        <f>IF('Órdenes según Instancia'!AE39=0,"-",('Órdenes según Instancia'!K39/'Órdenes según Instancia'!AE39))</f>
        <v>0</v>
      </c>
      <c r="T39" s="31">
        <f>IF('Órdenes según Instancia'!AE39=0,"-",('Órdenes según Instancia'!P39/'Órdenes según Instancia'!AE39))</f>
        <v>0</v>
      </c>
      <c r="U39" s="31">
        <f>IF('Órdenes según Instancia'!AE39=0,"-",('Órdenes según Instancia'!U39/('Órdenes según Instancia'!AE39)))</f>
        <v>0</v>
      </c>
      <c r="V39" s="31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223</v>
      </c>
      <c r="C40" s="31">
        <f>IF('Órdenes según Instancia'!AB40=0,"-",('Órdenes según Instancia'!C40/'Órdenes según Instancia'!AB40))</f>
        <v>1</v>
      </c>
      <c r="D40" s="31">
        <f>IF('Órdenes según Instancia'!AB40=0,"-",('Órdenes según Instancia'!H40/'Órdenes según Instancia'!AB40))</f>
        <v>0</v>
      </c>
      <c r="E40" s="31">
        <f>IF('Órdenes según Instancia'!AB40=0,"-",('Órdenes según Instancia'!M40/'Órdenes según Instancia'!AB40))</f>
        <v>0</v>
      </c>
      <c r="F40" s="31">
        <f>IF('Órdenes según Instancia'!AB40=0,"-",('Órdenes según Instancia'!R40/'Órdenes según Instancia'!AB40))</f>
        <v>0</v>
      </c>
      <c r="G40" s="31">
        <f>IF('Órdenes según Instancia'!AB40=0,"-",('Órdenes según Instancia'!W40/'Órdenes según Instancia'!AB40))</f>
        <v>0</v>
      </c>
      <c r="H40" s="31" t="str">
        <f>IF('Órdenes según Instancia'!AC40=0,"-",('Órdenes según Instancia'!D40/'Órdenes según Instancia'!AC40))</f>
        <v>-</v>
      </c>
      <c r="I40" s="31" t="str">
        <f>IF('Órdenes según Instancia'!AC40=0,"-",('Órdenes según Instancia'!I40/'Órdenes según Instancia'!AC40))</f>
        <v>-</v>
      </c>
      <c r="J40" s="31" t="str">
        <f>IF('Órdenes según Instancia'!AC40=0,"-",('Órdenes según Instancia'!N40/'Órdenes según Instancia'!AC40))</f>
        <v>-</v>
      </c>
      <c r="K40" s="31" t="str">
        <f>IF('Órdenes según Instancia'!AC40=0,"-",('Órdenes según Instancia'!S40/'Órdenes según Instancia'!AC40))</f>
        <v>-</v>
      </c>
      <c r="L40" s="31" t="str">
        <f>IF('Órdenes según Instancia'!AC40=0,"-",('Órdenes según Instancia'!X40/'Órdenes según Instancia'!AC40))</f>
        <v>-</v>
      </c>
      <c r="M40" s="31">
        <f>IF('Órdenes según Instancia'!AD40=0,"-",('Órdenes según Instancia'!E40/'Órdenes según Instancia'!AD40))</f>
        <v>1</v>
      </c>
      <c r="N40" s="31">
        <f>IF('Órdenes según Instancia'!AD40=0,"-",('Órdenes según Instancia'!J40/'Órdenes según Instancia'!AD40))</f>
        <v>0</v>
      </c>
      <c r="O40" s="31">
        <f>IF('Órdenes según Instancia'!AD40=0,"-",('Órdenes según Instancia'!O40/'Órdenes según Instancia'!AD40))</f>
        <v>0</v>
      </c>
      <c r="P40" s="31">
        <f>IF('Órdenes según Instancia'!AD40=0,"-",('Órdenes según Instancia'!T40/'Órdenes según Instancia'!AD40))</f>
        <v>0</v>
      </c>
      <c r="Q40" s="31">
        <f>IF('Órdenes según Instancia'!AD40=0,"-",('Órdenes según Instancia'!Y40/'Órdenes según Instancia'!AD40))</f>
        <v>0</v>
      </c>
      <c r="R40" s="31">
        <f>IF('Órdenes según Instancia'!AE40=0,"-",('Órdenes según Instancia'!F40/'Órdenes según Instancia'!AE40))</f>
        <v>1</v>
      </c>
      <c r="S40" s="31">
        <f>IF('Órdenes según Instancia'!AE40=0,"-",('Órdenes según Instancia'!K40/'Órdenes según Instancia'!AE40))</f>
        <v>0</v>
      </c>
      <c r="T40" s="31">
        <f>IF('Órdenes según Instancia'!AE40=0,"-",('Órdenes según Instancia'!P40/'Órdenes según Instancia'!AE40))</f>
        <v>0</v>
      </c>
      <c r="U40" s="31">
        <f>IF('Órdenes según Instancia'!AE40=0,"-",('Órdenes según Instancia'!U40/('Órdenes según Instancia'!AE40)))</f>
        <v>0</v>
      </c>
      <c r="V40" s="31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224</v>
      </c>
      <c r="C41" s="31">
        <f>IF('Órdenes según Instancia'!AB41=0,"-",('Órdenes según Instancia'!C41/'Órdenes según Instancia'!AB41))</f>
        <v>0.96581196581196582</v>
      </c>
      <c r="D41" s="31">
        <f>IF('Órdenes según Instancia'!AB41=0,"-",('Órdenes según Instancia'!H41/'Órdenes según Instancia'!AB41))</f>
        <v>0</v>
      </c>
      <c r="E41" s="31">
        <f>IF('Órdenes según Instancia'!AB41=0,"-",('Órdenes según Instancia'!M41/'Órdenes según Instancia'!AB41))</f>
        <v>3.4188034188034191E-2</v>
      </c>
      <c r="F41" s="31">
        <f>IF('Órdenes según Instancia'!AB41=0,"-",('Órdenes según Instancia'!R41/'Órdenes según Instancia'!AB41))</f>
        <v>0</v>
      </c>
      <c r="G41" s="31">
        <f>IF('Órdenes según Instancia'!AB41=0,"-",('Órdenes según Instancia'!W41/'Órdenes según Instancia'!AB41))</f>
        <v>0</v>
      </c>
      <c r="H41" s="31" t="str">
        <f>IF('Órdenes según Instancia'!AC41=0,"-",('Órdenes según Instancia'!D41/'Órdenes según Instancia'!AC41))</f>
        <v>-</v>
      </c>
      <c r="I41" s="31" t="str">
        <f>IF('Órdenes según Instancia'!AC41=0,"-",('Órdenes según Instancia'!I41/'Órdenes según Instancia'!AC41))</f>
        <v>-</v>
      </c>
      <c r="J41" s="31" t="str">
        <f>IF('Órdenes según Instancia'!AC41=0,"-",('Órdenes según Instancia'!N41/'Órdenes según Instancia'!AC41))</f>
        <v>-</v>
      </c>
      <c r="K41" s="31" t="str">
        <f>IF('Órdenes según Instancia'!AC41=0,"-",('Órdenes según Instancia'!S41/'Órdenes según Instancia'!AC41))</f>
        <v>-</v>
      </c>
      <c r="L41" s="31" t="str">
        <f>IF('Órdenes según Instancia'!AC41=0,"-",('Órdenes según Instancia'!X41/'Órdenes según Instancia'!AC41))</f>
        <v>-</v>
      </c>
      <c r="M41" s="31">
        <f>IF('Órdenes según Instancia'!AD41=0,"-",('Órdenes según Instancia'!E41/'Órdenes según Instancia'!AD41))</f>
        <v>0.94366197183098588</v>
      </c>
      <c r="N41" s="31">
        <f>IF('Órdenes según Instancia'!AD41=0,"-",('Órdenes según Instancia'!J41/'Órdenes según Instancia'!AD41))</f>
        <v>0</v>
      </c>
      <c r="O41" s="31">
        <f>IF('Órdenes según Instancia'!AD41=0,"-",('Órdenes según Instancia'!O41/'Órdenes según Instancia'!AD41))</f>
        <v>5.6338028169014086E-2</v>
      </c>
      <c r="P41" s="31">
        <f>IF('Órdenes según Instancia'!AD41=0,"-",('Órdenes según Instancia'!T41/'Órdenes según Instancia'!AD41))</f>
        <v>0</v>
      </c>
      <c r="Q41" s="31">
        <f>IF('Órdenes según Instancia'!AD41=0,"-",('Órdenes según Instancia'!Y41/'Órdenes según Instancia'!AD41))</f>
        <v>0</v>
      </c>
      <c r="R41" s="31">
        <f>IF('Órdenes según Instancia'!AE41=0,"-",('Órdenes según Instancia'!F41/'Órdenes según Instancia'!AE41))</f>
        <v>1</v>
      </c>
      <c r="S41" s="31">
        <f>IF('Órdenes según Instancia'!AE41=0,"-",('Órdenes según Instancia'!K41/'Órdenes según Instancia'!AE41))</f>
        <v>0</v>
      </c>
      <c r="T41" s="31">
        <f>IF('Órdenes según Instancia'!AE41=0,"-",('Órdenes según Instancia'!P41/'Órdenes según Instancia'!AE41))</f>
        <v>0</v>
      </c>
      <c r="U41" s="31">
        <f>IF('Órdenes según Instancia'!AE41=0,"-",('Órdenes según Instancia'!U41/('Órdenes según Instancia'!AE41)))</f>
        <v>0</v>
      </c>
      <c r="V41" s="31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225</v>
      </c>
      <c r="C42" s="31">
        <f>IF('Órdenes según Instancia'!AB42=0,"-",('Órdenes según Instancia'!C42/'Órdenes según Instancia'!AB42))</f>
        <v>0.80645161290322576</v>
      </c>
      <c r="D42" s="31">
        <f>IF('Órdenes según Instancia'!AB42=0,"-",('Órdenes según Instancia'!H42/'Órdenes según Instancia'!AB42))</f>
        <v>1.6129032258064516E-2</v>
      </c>
      <c r="E42" s="31">
        <f>IF('Órdenes según Instancia'!AB42=0,"-",('Órdenes según Instancia'!M42/'Órdenes según Instancia'!AB42))</f>
        <v>4.8387096774193547E-2</v>
      </c>
      <c r="F42" s="31">
        <f>IF('Órdenes según Instancia'!AB42=0,"-",('Órdenes según Instancia'!R42/'Órdenes según Instancia'!AB42))</f>
        <v>0.12903225806451613</v>
      </c>
      <c r="G42" s="31">
        <f>IF('Órdenes según Instancia'!AB42=0,"-",('Órdenes según Instancia'!W42/'Órdenes según Instancia'!AB42))</f>
        <v>0</v>
      </c>
      <c r="H42" s="31" t="str">
        <f>IF('Órdenes según Instancia'!AC42=0,"-",('Órdenes según Instancia'!D42/'Órdenes según Instancia'!AC42))</f>
        <v>-</v>
      </c>
      <c r="I42" s="31" t="str">
        <f>IF('Órdenes según Instancia'!AC42=0,"-",('Órdenes según Instancia'!I42/'Órdenes según Instancia'!AC42))</f>
        <v>-</v>
      </c>
      <c r="J42" s="31" t="str">
        <f>IF('Órdenes según Instancia'!AC42=0,"-",('Órdenes según Instancia'!N42/'Órdenes según Instancia'!AC42))</f>
        <v>-</v>
      </c>
      <c r="K42" s="31" t="str">
        <f>IF('Órdenes según Instancia'!AC42=0,"-",('Órdenes según Instancia'!S42/'Órdenes según Instancia'!AC42))</f>
        <v>-</v>
      </c>
      <c r="L42" s="31" t="str">
        <f>IF('Órdenes según Instancia'!AC42=0,"-",('Órdenes según Instancia'!X42/'Órdenes según Instancia'!AC42))</f>
        <v>-</v>
      </c>
      <c r="M42" s="31">
        <f>IF('Órdenes según Instancia'!AD42=0,"-",('Órdenes según Instancia'!E42/'Órdenes según Instancia'!AD42))</f>
        <v>0.81034482758620685</v>
      </c>
      <c r="N42" s="31">
        <f>IF('Órdenes según Instancia'!AD42=0,"-",('Órdenes según Instancia'!J42/'Órdenes según Instancia'!AD42))</f>
        <v>1.7241379310344827E-2</v>
      </c>
      <c r="O42" s="31">
        <f>IF('Órdenes según Instancia'!AD42=0,"-",('Órdenes según Instancia'!O42/'Órdenes según Instancia'!AD42))</f>
        <v>3.4482758620689655E-2</v>
      </c>
      <c r="P42" s="31">
        <f>IF('Órdenes según Instancia'!AD42=0,"-",('Órdenes según Instancia'!T42/'Órdenes según Instancia'!AD42))</f>
        <v>0.13793103448275862</v>
      </c>
      <c r="Q42" s="31">
        <f>IF('Órdenes según Instancia'!AD42=0,"-",('Órdenes según Instancia'!Y42/'Órdenes según Instancia'!AD42))</f>
        <v>0</v>
      </c>
      <c r="R42" s="31">
        <f>IF('Órdenes según Instancia'!AE42=0,"-",('Órdenes según Instancia'!F42/'Órdenes según Instancia'!AE42))</f>
        <v>0.75</v>
      </c>
      <c r="S42" s="31">
        <f>IF('Órdenes según Instancia'!AE42=0,"-",('Órdenes según Instancia'!K42/'Órdenes según Instancia'!AE42))</f>
        <v>0</v>
      </c>
      <c r="T42" s="31">
        <f>IF('Órdenes según Instancia'!AE42=0,"-",('Órdenes según Instancia'!P42/'Órdenes según Instancia'!AE42))</f>
        <v>0.25</v>
      </c>
      <c r="U42" s="31">
        <f>IF('Órdenes según Instancia'!AE42=0,"-",('Órdenes según Instancia'!U42/('Órdenes según Instancia'!AE42)))</f>
        <v>0</v>
      </c>
      <c r="V42" s="31">
        <f>IF('Órdenes según Instancia'!AE42=0,"-",('Órdenes según Instancia'!Z42/'Órdenes según Instancia'!AE42))</f>
        <v>0</v>
      </c>
    </row>
    <row r="43" spans="2:22" ht="20.100000000000001" customHeight="1" thickBot="1" x14ac:dyDescent="0.25">
      <c r="B43" s="4" t="s">
        <v>226</v>
      </c>
      <c r="C43" s="31">
        <f>IF('Órdenes según Instancia'!AB43=0,"-",('Órdenes según Instancia'!C43/'Órdenes según Instancia'!AB43))</f>
        <v>0.9152542372881356</v>
      </c>
      <c r="D43" s="31">
        <f>IF('Órdenes según Instancia'!AB43=0,"-",('Órdenes según Instancia'!H43/'Órdenes según Instancia'!AB43))</f>
        <v>8.4745762711864403E-2</v>
      </c>
      <c r="E43" s="31">
        <f>IF('Órdenes según Instancia'!AB43=0,"-",('Órdenes según Instancia'!M43/'Órdenes según Instancia'!AB43))</f>
        <v>0</v>
      </c>
      <c r="F43" s="31">
        <f>IF('Órdenes según Instancia'!AB43=0,"-",('Órdenes según Instancia'!R43/'Órdenes según Instancia'!AB43))</f>
        <v>0</v>
      </c>
      <c r="G43" s="31">
        <f>IF('Órdenes según Instancia'!AB43=0,"-",('Órdenes según Instancia'!W43/'Órdenes según Instancia'!AB43))</f>
        <v>0</v>
      </c>
      <c r="H43" s="31" t="str">
        <f>IF('Órdenes según Instancia'!AC43=0,"-",('Órdenes según Instancia'!D43/'Órdenes según Instancia'!AC43))</f>
        <v>-</v>
      </c>
      <c r="I43" s="31" t="str">
        <f>IF('Órdenes según Instancia'!AC43=0,"-",('Órdenes según Instancia'!I43/'Órdenes según Instancia'!AC43))</f>
        <v>-</v>
      </c>
      <c r="J43" s="31" t="str">
        <f>IF('Órdenes según Instancia'!AC43=0,"-",('Órdenes según Instancia'!N43/'Órdenes según Instancia'!AC43))</f>
        <v>-</v>
      </c>
      <c r="K43" s="31" t="str">
        <f>IF('Órdenes según Instancia'!AC43=0,"-",('Órdenes según Instancia'!S43/'Órdenes según Instancia'!AC43))</f>
        <v>-</v>
      </c>
      <c r="L43" s="31" t="str">
        <f>IF('Órdenes según Instancia'!AC43=0,"-",('Órdenes según Instancia'!X43/'Órdenes según Instancia'!AC43))</f>
        <v>-</v>
      </c>
      <c r="M43" s="31">
        <f>IF('Órdenes según Instancia'!AD43=0,"-",('Órdenes según Instancia'!E43/'Órdenes según Instancia'!AD43))</f>
        <v>1</v>
      </c>
      <c r="N43" s="31">
        <f>IF('Órdenes según Instancia'!AD43=0,"-",('Órdenes según Instancia'!J43/'Órdenes según Instancia'!AD43))</f>
        <v>0</v>
      </c>
      <c r="O43" s="31">
        <f>IF('Órdenes según Instancia'!AD43=0,"-",('Órdenes según Instancia'!O43/'Órdenes según Instancia'!AD43))</f>
        <v>0</v>
      </c>
      <c r="P43" s="31">
        <f>IF('Órdenes según Instancia'!AD43=0,"-",('Órdenes según Instancia'!T43/'Órdenes según Instancia'!AD43))</f>
        <v>0</v>
      </c>
      <c r="Q43" s="31">
        <f>IF('Órdenes según Instancia'!AD43=0,"-",('Órdenes según Instancia'!Y43/'Órdenes según Instancia'!AD43))</f>
        <v>0</v>
      </c>
      <c r="R43" s="31">
        <f>IF('Órdenes según Instancia'!AE43=0,"-",('Órdenes según Instancia'!F43/'Órdenes según Instancia'!AE43))</f>
        <v>0.88372093023255816</v>
      </c>
      <c r="S43" s="31">
        <f>IF('Órdenes según Instancia'!AE43=0,"-",('Órdenes según Instancia'!K43/'Órdenes según Instancia'!AE43))</f>
        <v>0.11627906976744186</v>
      </c>
      <c r="T43" s="31">
        <f>IF('Órdenes según Instancia'!AE43=0,"-",('Órdenes según Instancia'!P43/'Órdenes según Instancia'!AE43))</f>
        <v>0</v>
      </c>
      <c r="U43" s="31">
        <f>IF('Órdenes según Instancia'!AE43=0,"-",('Órdenes según Instancia'!U43/('Órdenes según Instancia'!AE43)))</f>
        <v>0</v>
      </c>
      <c r="V43" s="31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227</v>
      </c>
      <c r="C44" s="31">
        <f>IF('Órdenes según Instancia'!AB44=0,"-",('Órdenes según Instancia'!C44/'Órdenes según Instancia'!AB44))</f>
        <v>0.9358974358974359</v>
      </c>
      <c r="D44" s="31">
        <f>IF('Órdenes según Instancia'!AB44=0,"-",('Órdenes según Instancia'!H44/'Órdenes según Instancia'!AB44))</f>
        <v>3.2051282051282048E-2</v>
      </c>
      <c r="E44" s="31">
        <f>IF('Órdenes según Instancia'!AB44=0,"-",('Órdenes según Instancia'!M44/'Órdenes según Instancia'!AB44))</f>
        <v>2.564102564102564E-2</v>
      </c>
      <c r="F44" s="31">
        <f>IF('Órdenes según Instancia'!AB44=0,"-",('Órdenes según Instancia'!R44/'Órdenes según Instancia'!AB44))</f>
        <v>6.41025641025641E-3</v>
      </c>
      <c r="G44" s="31">
        <f>IF('Órdenes según Instancia'!AB44=0,"-",('Órdenes según Instancia'!W44/'Órdenes según Instancia'!AB44))</f>
        <v>0</v>
      </c>
      <c r="H44" s="31" t="str">
        <f>IF('Órdenes según Instancia'!AC44=0,"-",('Órdenes según Instancia'!D44/'Órdenes según Instancia'!AC44))</f>
        <v>-</v>
      </c>
      <c r="I44" s="31" t="str">
        <f>IF('Órdenes según Instancia'!AC44=0,"-",('Órdenes según Instancia'!I44/'Órdenes según Instancia'!AC44))</f>
        <v>-</v>
      </c>
      <c r="J44" s="31" t="str">
        <f>IF('Órdenes según Instancia'!AC44=0,"-",('Órdenes según Instancia'!N44/'Órdenes según Instancia'!AC44))</f>
        <v>-</v>
      </c>
      <c r="K44" s="31" t="str">
        <f>IF('Órdenes según Instancia'!AC44=0,"-",('Órdenes según Instancia'!S44/'Órdenes según Instancia'!AC44))</f>
        <v>-</v>
      </c>
      <c r="L44" s="31" t="str">
        <f>IF('Órdenes según Instancia'!AC44=0,"-",('Órdenes según Instancia'!X44/'Órdenes según Instancia'!AC44))</f>
        <v>-</v>
      </c>
      <c r="M44" s="31">
        <f>IF('Órdenes según Instancia'!AD44=0,"-",('Órdenes según Instancia'!E44/'Órdenes según Instancia'!AD44))</f>
        <v>0.93577981651376152</v>
      </c>
      <c r="N44" s="31">
        <f>IF('Órdenes según Instancia'!AD44=0,"-",('Órdenes según Instancia'!J44/'Órdenes según Instancia'!AD44))</f>
        <v>2.7522935779816515E-2</v>
      </c>
      <c r="O44" s="31">
        <f>IF('Órdenes según Instancia'!AD44=0,"-",('Órdenes según Instancia'!O44/'Órdenes según Instancia'!AD44))</f>
        <v>2.7522935779816515E-2</v>
      </c>
      <c r="P44" s="31">
        <f>IF('Órdenes según Instancia'!AD44=0,"-",('Órdenes según Instancia'!T44/'Órdenes según Instancia'!AD44))</f>
        <v>9.1743119266055051E-3</v>
      </c>
      <c r="Q44" s="31">
        <f>IF('Órdenes según Instancia'!AD44=0,"-",('Órdenes según Instancia'!Y44/'Órdenes según Instancia'!AD44))</f>
        <v>0</v>
      </c>
      <c r="R44" s="31">
        <f>IF('Órdenes según Instancia'!AE44=0,"-",('Órdenes según Instancia'!F44/'Órdenes según Instancia'!AE44))</f>
        <v>0.93617021276595747</v>
      </c>
      <c r="S44" s="31">
        <f>IF('Órdenes según Instancia'!AE44=0,"-",('Órdenes según Instancia'!K44/'Órdenes según Instancia'!AE44))</f>
        <v>4.2553191489361701E-2</v>
      </c>
      <c r="T44" s="31">
        <f>IF('Órdenes según Instancia'!AE44=0,"-",('Órdenes según Instancia'!P44/'Órdenes según Instancia'!AE44))</f>
        <v>2.1276595744680851E-2</v>
      </c>
      <c r="U44" s="31">
        <f>IF('Órdenes según Instancia'!AE44=0,"-",('Órdenes según Instancia'!U44/('Órdenes según Instancia'!AE44)))</f>
        <v>0</v>
      </c>
      <c r="V44" s="31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228</v>
      </c>
      <c r="C45" s="31">
        <f>IF('Órdenes según Instancia'!AB45=0,"-",('Órdenes según Instancia'!C45/'Órdenes según Instancia'!AB45))</f>
        <v>0.9860365198711063</v>
      </c>
      <c r="D45" s="31">
        <f>IF('Órdenes según Instancia'!AB45=0,"-",('Órdenes según Instancia'!H45/'Órdenes según Instancia'!AB45))</f>
        <v>3.22234156820623E-3</v>
      </c>
      <c r="E45" s="31">
        <f>IF('Órdenes según Instancia'!AB45=0,"-",('Órdenes según Instancia'!M45/'Órdenes según Instancia'!AB45))</f>
        <v>1.0741138560687433E-2</v>
      </c>
      <c r="F45" s="31">
        <f>IF('Órdenes según Instancia'!AB45=0,"-",('Órdenes según Instancia'!R45/'Órdenes según Instancia'!AB45))</f>
        <v>0</v>
      </c>
      <c r="G45" s="31">
        <f>IF('Órdenes según Instancia'!AB45=0,"-",('Órdenes según Instancia'!W45/'Órdenes según Instancia'!AB45))</f>
        <v>0</v>
      </c>
      <c r="H45" s="31">
        <f>IF('Órdenes según Instancia'!AC45=0,"-",('Órdenes según Instancia'!D45/'Órdenes según Instancia'!AC45))</f>
        <v>1</v>
      </c>
      <c r="I45" s="31">
        <f>IF('Órdenes según Instancia'!AC45=0,"-",('Órdenes según Instancia'!I45/'Órdenes según Instancia'!AC45))</f>
        <v>0</v>
      </c>
      <c r="J45" s="31">
        <f>IF('Órdenes según Instancia'!AC45=0,"-",('Órdenes según Instancia'!N45/'Órdenes según Instancia'!AC45))</f>
        <v>0</v>
      </c>
      <c r="K45" s="31">
        <f>IF('Órdenes según Instancia'!AC45=0,"-",('Órdenes según Instancia'!S45/'Órdenes según Instancia'!AC45))</f>
        <v>0</v>
      </c>
      <c r="L45" s="31">
        <f>IF('Órdenes según Instancia'!AC45=0,"-",('Órdenes según Instancia'!X45/'Órdenes según Instancia'!AC45))</f>
        <v>0</v>
      </c>
      <c r="M45" s="31">
        <f>IF('Órdenes según Instancia'!AD45=0,"-",('Órdenes según Instancia'!E45/'Órdenes según Instancia'!AD45))</f>
        <v>0.97968397291196385</v>
      </c>
      <c r="N45" s="31">
        <f>IF('Órdenes según Instancia'!AD45=0,"-",('Órdenes según Instancia'!J45/'Órdenes según Instancia'!AD45))</f>
        <v>0</v>
      </c>
      <c r="O45" s="31">
        <f>IF('Órdenes según Instancia'!AD45=0,"-",('Órdenes según Instancia'!O45/'Órdenes según Instancia'!AD45))</f>
        <v>2.0316027088036117E-2</v>
      </c>
      <c r="P45" s="31">
        <f>IF('Órdenes según Instancia'!AD45=0,"-",('Órdenes según Instancia'!T45/'Órdenes según Instancia'!AD45))</f>
        <v>0</v>
      </c>
      <c r="Q45" s="31">
        <f>IF('Órdenes según Instancia'!AD45=0,"-",('Órdenes según Instancia'!Y45/'Órdenes según Instancia'!AD45))</f>
        <v>0</v>
      </c>
      <c r="R45" s="31">
        <f>IF('Órdenes según Instancia'!AE45=0,"-",('Órdenes según Instancia'!F45/'Órdenes según Instancia'!AE45))</f>
        <v>0.99148936170212765</v>
      </c>
      <c r="S45" s="31">
        <f>IF('Órdenes según Instancia'!AE45=0,"-",('Órdenes según Instancia'!K45/'Órdenes según Instancia'!AE45))</f>
        <v>6.382978723404255E-3</v>
      </c>
      <c r="T45" s="31">
        <f>IF('Órdenes según Instancia'!AE45=0,"-",('Órdenes según Instancia'!P45/'Órdenes según Instancia'!AE45))</f>
        <v>2.1276595744680851E-3</v>
      </c>
      <c r="U45" s="31">
        <f>IF('Órdenes según Instancia'!AE45=0,"-",('Órdenes según Instancia'!U45/('Órdenes según Instancia'!AE45)))</f>
        <v>0</v>
      </c>
      <c r="V45" s="31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229</v>
      </c>
      <c r="C46" s="31">
        <f>IF('Órdenes según Instancia'!AB46=0,"-",('Órdenes según Instancia'!C46/'Órdenes según Instancia'!AB46))</f>
        <v>1</v>
      </c>
      <c r="D46" s="31">
        <f>IF('Órdenes según Instancia'!AB46=0,"-",('Órdenes según Instancia'!H46/'Órdenes según Instancia'!AB46))</f>
        <v>0</v>
      </c>
      <c r="E46" s="31">
        <f>IF('Órdenes según Instancia'!AB46=0,"-",('Órdenes según Instancia'!M46/'Órdenes según Instancia'!AB46))</f>
        <v>0</v>
      </c>
      <c r="F46" s="31">
        <f>IF('Órdenes según Instancia'!AB46=0,"-",('Órdenes según Instancia'!R46/'Órdenes según Instancia'!AB46))</f>
        <v>0</v>
      </c>
      <c r="G46" s="31">
        <f>IF('Órdenes según Instancia'!AB46=0,"-",('Órdenes según Instancia'!W46/'Órdenes según Instancia'!AB46))</f>
        <v>0</v>
      </c>
      <c r="H46" s="31" t="str">
        <f>IF('Órdenes según Instancia'!AC46=0,"-",('Órdenes según Instancia'!D46/'Órdenes según Instancia'!AC46))</f>
        <v>-</v>
      </c>
      <c r="I46" s="31" t="str">
        <f>IF('Órdenes según Instancia'!AC46=0,"-",('Órdenes según Instancia'!I46/'Órdenes según Instancia'!AC46))</f>
        <v>-</v>
      </c>
      <c r="J46" s="31" t="str">
        <f>IF('Órdenes según Instancia'!AC46=0,"-",('Órdenes según Instancia'!N46/'Órdenes según Instancia'!AC46))</f>
        <v>-</v>
      </c>
      <c r="K46" s="31" t="str">
        <f>IF('Órdenes según Instancia'!AC46=0,"-",('Órdenes según Instancia'!S46/'Órdenes según Instancia'!AC46))</f>
        <v>-</v>
      </c>
      <c r="L46" s="31" t="str">
        <f>IF('Órdenes según Instancia'!AC46=0,"-",('Órdenes según Instancia'!X46/'Órdenes según Instancia'!AC46))</f>
        <v>-</v>
      </c>
      <c r="M46" s="31">
        <f>IF('Órdenes según Instancia'!AD46=0,"-",('Órdenes según Instancia'!E46/'Órdenes según Instancia'!AD46))</f>
        <v>1</v>
      </c>
      <c r="N46" s="31">
        <f>IF('Órdenes según Instancia'!AD46=0,"-",('Órdenes según Instancia'!J46/'Órdenes según Instancia'!AD46))</f>
        <v>0</v>
      </c>
      <c r="O46" s="31">
        <f>IF('Órdenes según Instancia'!AD46=0,"-",('Órdenes según Instancia'!O46/'Órdenes según Instancia'!AD46))</f>
        <v>0</v>
      </c>
      <c r="P46" s="31">
        <f>IF('Órdenes según Instancia'!AD46=0,"-",('Órdenes según Instancia'!T46/'Órdenes según Instancia'!AD46))</f>
        <v>0</v>
      </c>
      <c r="Q46" s="31">
        <f>IF('Órdenes según Instancia'!AD46=0,"-",('Órdenes según Instancia'!Y46/'Órdenes según Instancia'!AD46))</f>
        <v>0</v>
      </c>
      <c r="R46" s="31">
        <f>IF('Órdenes según Instancia'!AE46=0,"-",('Órdenes según Instancia'!F46/'Órdenes según Instancia'!AE46))</f>
        <v>1</v>
      </c>
      <c r="S46" s="31">
        <f>IF('Órdenes según Instancia'!AE46=0,"-",('Órdenes según Instancia'!K46/'Órdenes según Instancia'!AE46))</f>
        <v>0</v>
      </c>
      <c r="T46" s="31">
        <f>IF('Órdenes según Instancia'!AE46=0,"-",('Órdenes según Instancia'!P46/'Órdenes según Instancia'!AE46))</f>
        <v>0</v>
      </c>
      <c r="U46" s="31">
        <f>IF('Órdenes según Instancia'!AE46=0,"-",('Órdenes según Instancia'!U46/('Órdenes según Instancia'!AE46)))</f>
        <v>0</v>
      </c>
      <c r="V46" s="31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230</v>
      </c>
      <c r="C47" s="31">
        <f>IF('Órdenes según Instancia'!AB47=0,"-",('Órdenes según Instancia'!C47/'Órdenes según Instancia'!AB47))</f>
        <v>0.9285714285714286</v>
      </c>
      <c r="D47" s="31">
        <f>IF('Órdenes según Instancia'!AB47=0,"-",('Órdenes según Instancia'!H47/'Órdenes según Instancia'!AB47))</f>
        <v>0</v>
      </c>
      <c r="E47" s="31">
        <f>IF('Órdenes según Instancia'!AB47=0,"-",('Órdenes según Instancia'!M47/'Órdenes según Instancia'!AB47))</f>
        <v>7.1428571428571425E-2</v>
      </c>
      <c r="F47" s="31">
        <f>IF('Órdenes según Instancia'!AB47=0,"-",('Órdenes según Instancia'!R47/'Órdenes según Instancia'!AB47))</f>
        <v>0</v>
      </c>
      <c r="G47" s="31">
        <f>IF('Órdenes según Instancia'!AB47=0,"-",('Órdenes según Instancia'!W47/'Órdenes según Instancia'!AB47))</f>
        <v>0</v>
      </c>
      <c r="H47" s="31" t="str">
        <f>IF('Órdenes según Instancia'!AC47=0,"-",('Órdenes según Instancia'!D47/'Órdenes según Instancia'!AC47))</f>
        <v>-</v>
      </c>
      <c r="I47" s="31" t="str">
        <f>IF('Órdenes según Instancia'!AC47=0,"-",('Órdenes según Instancia'!I47/'Órdenes según Instancia'!AC47))</f>
        <v>-</v>
      </c>
      <c r="J47" s="31" t="str">
        <f>IF('Órdenes según Instancia'!AC47=0,"-",('Órdenes según Instancia'!N47/'Órdenes según Instancia'!AC47))</f>
        <v>-</v>
      </c>
      <c r="K47" s="31" t="str">
        <f>IF('Órdenes según Instancia'!AC47=0,"-",('Órdenes según Instancia'!S47/'Órdenes según Instancia'!AC47))</f>
        <v>-</v>
      </c>
      <c r="L47" s="31" t="str">
        <f>IF('Órdenes según Instancia'!AC47=0,"-",('Órdenes según Instancia'!X47/'Órdenes según Instancia'!AC47))</f>
        <v>-</v>
      </c>
      <c r="M47" s="31">
        <f>IF('Órdenes según Instancia'!AD47=0,"-",('Órdenes según Instancia'!E47/'Órdenes según Instancia'!AD47))</f>
        <v>0.86363636363636365</v>
      </c>
      <c r="N47" s="31">
        <f>IF('Órdenes según Instancia'!AD47=0,"-",('Órdenes según Instancia'!J47/'Órdenes según Instancia'!AD47))</f>
        <v>0</v>
      </c>
      <c r="O47" s="31">
        <f>IF('Órdenes según Instancia'!AD47=0,"-",('Órdenes según Instancia'!O47/'Órdenes según Instancia'!AD47))</f>
        <v>0.13636363636363635</v>
      </c>
      <c r="P47" s="31">
        <f>IF('Órdenes según Instancia'!AD47=0,"-",('Órdenes según Instancia'!T47/'Órdenes según Instancia'!AD47))</f>
        <v>0</v>
      </c>
      <c r="Q47" s="31">
        <f>IF('Órdenes según Instancia'!AD47=0,"-",('Órdenes según Instancia'!Y47/'Órdenes según Instancia'!AD47))</f>
        <v>0</v>
      </c>
      <c r="R47" s="31">
        <f>IF('Órdenes según Instancia'!AE47=0,"-",('Órdenes según Instancia'!F47/'Órdenes según Instancia'!AE47))</f>
        <v>1</v>
      </c>
      <c r="S47" s="31">
        <f>IF('Órdenes según Instancia'!AE47=0,"-",('Órdenes según Instancia'!K47/'Órdenes según Instancia'!AE47))</f>
        <v>0</v>
      </c>
      <c r="T47" s="31">
        <f>IF('Órdenes según Instancia'!AE47=0,"-",('Órdenes según Instancia'!P47/'Órdenes según Instancia'!AE47))</f>
        <v>0</v>
      </c>
      <c r="U47" s="31">
        <f>IF('Órdenes según Instancia'!AE47=0,"-",('Órdenes según Instancia'!U47/('Órdenes según Instancia'!AE47)))</f>
        <v>0</v>
      </c>
      <c r="V47" s="31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231</v>
      </c>
      <c r="C48" s="31">
        <f>IF('Órdenes según Instancia'!AB48=0,"-",('Órdenes según Instancia'!C48/'Órdenes según Instancia'!AB48))</f>
        <v>0.99456521739130432</v>
      </c>
      <c r="D48" s="31">
        <f>IF('Órdenes según Instancia'!AB48=0,"-",('Órdenes según Instancia'!H48/'Órdenes según Instancia'!AB48))</f>
        <v>0</v>
      </c>
      <c r="E48" s="31">
        <f>IF('Órdenes según Instancia'!AB48=0,"-",('Órdenes según Instancia'!M48/'Órdenes según Instancia'!AB48))</f>
        <v>5.434782608695652E-3</v>
      </c>
      <c r="F48" s="31">
        <f>IF('Órdenes según Instancia'!AB48=0,"-",('Órdenes según Instancia'!R48/'Órdenes según Instancia'!AB48))</f>
        <v>0</v>
      </c>
      <c r="G48" s="31">
        <f>IF('Órdenes según Instancia'!AB48=0,"-",('Órdenes según Instancia'!W48/'Órdenes según Instancia'!AB48))</f>
        <v>0</v>
      </c>
      <c r="H48" s="31">
        <f>IF('Órdenes según Instancia'!AC48=0,"-",('Órdenes según Instancia'!D48/'Órdenes según Instancia'!AC48))</f>
        <v>1</v>
      </c>
      <c r="I48" s="31">
        <f>IF('Órdenes según Instancia'!AC48=0,"-",('Órdenes según Instancia'!I48/'Órdenes según Instancia'!AC48))</f>
        <v>0</v>
      </c>
      <c r="J48" s="31">
        <f>IF('Órdenes según Instancia'!AC48=0,"-",('Órdenes según Instancia'!N48/'Órdenes según Instancia'!AC48))</f>
        <v>0</v>
      </c>
      <c r="K48" s="31">
        <f>IF('Órdenes según Instancia'!AC48=0,"-",('Órdenes según Instancia'!S48/'Órdenes según Instancia'!AC48))</f>
        <v>0</v>
      </c>
      <c r="L48" s="31">
        <f>IF('Órdenes según Instancia'!AC48=0,"-",('Órdenes según Instancia'!X48/'Órdenes según Instancia'!AC48))</f>
        <v>0</v>
      </c>
      <c r="M48" s="31">
        <f>IF('Órdenes según Instancia'!AD48=0,"-",('Órdenes según Instancia'!E48/'Órdenes según Instancia'!AD48))</f>
        <v>0.99173553719008267</v>
      </c>
      <c r="N48" s="31">
        <f>IF('Órdenes según Instancia'!AD48=0,"-",('Órdenes según Instancia'!J48/'Órdenes según Instancia'!AD48))</f>
        <v>0</v>
      </c>
      <c r="O48" s="31">
        <f>IF('Órdenes según Instancia'!AD48=0,"-",('Órdenes según Instancia'!O48/'Órdenes según Instancia'!AD48))</f>
        <v>8.2644628099173556E-3</v>
      </c>
      <c r="P48" s="31">
        <f>IF('Órdenes según Instancia'!AD48=0,"-",('Órdenes según Instancia'!T48/'Órdenes según Instancia'!AD48))</f>
        <v>0</v>
      </c>
      <c r="Q48" s="31">
        <f>IF('Órdenes según Instancia'!AD48=0,"-",('Órdenes según Instancia'!Y48/'Órdenes según Instancia'!AD48))</f>
        <v>0</v>
      </c>
      <c r="R48" s="31">
        <f>IF('Órdenes según Instancia'!AE48=0,"-",('Órdenes según Instancia'!F48/'Órdenes según Instancia'!AE48))</f>
        <v>1</v>
      </c>
      <c r="S48" s="31">
        <f>IF('Órdenes según Instancia'!AE48=0,"-",('Órdenes según Instancia'!K48/'Órdenes según Instancia'!AE48))</f>
        <v>0</v>
      </c>
      <c r="T48" s="31">
        <f>IF('Órdenes según Instancia'!AE48=0,"-",('Órdenes según Instancia'!P48/'Órdenes según Instancia'!AE48))</f>
        <v>0</v>
      </c>
      <c r="U48" s="31">
        <f>IF('Órdenes según Instancia'!AE48=0,"-",('Órdenes según Instancia'!U48/('Órdenes según Instancia'!AE48)))</f>
        <v>0</v>
      </c>
      <c r="V48" s="31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232</v>
      </c>
      <c r="C49" s="31">
        <f>IF('Órdenes según Instancia'!AB49=0,"-",('Órdenes según Instancia'!C49/'Órdenes según Instancia'!AB49))</f>
        <v>0.98636363636363633</v>
      </c>
      <c r="D49" s="31">
        <f>IF('Órdenes según Instancia'!AB49=0,"-",('Órdenes según Instancia'!H49/'Órdenes según Instancia'!AB49))</f>
        <v>0</v>
      </c>
      <c r="E49" s="31">
        <f>IF('Órdenes según Instancia'!AB49=0,"-",('Órdenes según Instancia'!M49/'Órdenes según Instancia'!AB49))</f>
        <v>1.3636363636363636E-2</v>
      </c>
      <c r="F49" s="31">
        <f>IF('Órdenes según Instancia'!AB49=0,"-",('Órdenes según Instancia'!R49/'Órdenes según Instancia'!AB49))</f>
        <v>0</v>
      </c>
      <c r="G49" s="31">
        <f>IF('Órdenes según Instancia'!AB49=0,"-",('Órdenes según Instancia'!W49/'Órdenes según Instancia'!AB49))</f>
        <v>0</v>
      </c>
      <c r="H49" s="31" t="str">
        <f>IF('Órdenes según Instancia'!AC49=0,"-",('Órdenes según Instancia'!D49/'Órdenes según Instancia'!AC49))</f>
        <v>-</v>
      </c>
      <c r="I49" s="31" t="str">
        <f>IF('Órdenes según Instancia'!AC49=0,"-",('Órdenes según Instancia'!I49/'Órdenes según Instancia'!AC49))</f>
        <v>-</v>
      </c>
      <c r="J49" s="31" t="str">
        <f>IF('Órdenes según Instancia'!AC49=0,"-",('Órdenes según Instancia'!N49/'Órdenes según Instancia'!AC49))</f>
        <v>-</v>
      </c>
      <c r="K49" s="31" t="str">
        <f>IF('Órdenes según Instancia'!AC49=0,"-",('Órdenes según Instancia'!S49/'Órdenes según Instancia'!AC49))</f>
        <v>-</v>
      </c>
      <c r="L49" s="31" t="str">
        <f>IF('Órdenes según Instancia'!AC49=0,"-",('Órdenes según Instancia'!X49/'Órdenes según Instancia'!AC49))</f>
        <v>-</v>
      </c>
      <c r="M49" s="31">
        <f>IF('Órdenes según Instancia'!AD49=0,"-",('Órdenes según Instancia'!E49/'Órdenes según Instancia'!AD49))</f>
        <v>0.9830985915492958</v>
      </c>
      <c r="N49" s="31">
        <f>IF('Órdenes según Instancia'!AD49=0,"-",('Órdenes según Instancia'!J49/'Órdenes según Instancia'!AD49))</f>
        <v>0</v>
      </c>
      <c r="O49" s="31">
        <f>IF('Órdenes según Instancia'!AD49=0,"-",('Órdenes según Instancia'!O49/'Órdenes según Instancia'!AD49))</f>
        <v>1.6901408450704224E-2</v>
      </c>
      <c r="P49" s="31">
        <f>IF('Órdenes según Instancia'!AD49=0,"-",('Órdenes según Instancia'!T49/'Órdenes según Instancia'!AD49))</f>
        <v>0</v>
      </c>
      <c r="Q49" s="31">
        <f>IF('Órdenes según Instancia'!AD49=0,"-",('Órdenes según Instancia'!Y49/'Órdenes según Instancia'!AD49))</f>
        <v>0</v>
      </c>
      <c r="R49" s="31">
        <f>IF('Órdenes según Instancia'!AE49=0,"-",('Órdenes según Instancia'!F49/'Órdenes según Instancia'!AE49))</f>
        <v>1</v>
      </c>
      <c r="S49" s="31">
        <f>IF('Órdenes según Instancia'!AE49=0,"-",('Órdenes según Instancia'!K49/'Órdenes según Instancia'!AE49))</f>
        <v>0</v>
      </c>
      <c r="T49" s="31">
        <f>IF('Órdenes según Instancia'!AE49=0,"-",('Órdenes según Instancia'!P49/'Órdenes según Instancia'!AE49))</f>
        <v>0</v>
      </c>
      <c r="U49" s="31">
        <f>IF('Órdenes según Instancia'!AE49=0,"-",('Órdenes según Instancia'!U49/('Órdenes según Instancia'!AE49)))</f>
        <v>0</v>
      </c>
      <c r="V49" s="31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233</v>
      </c>
      <c r="C50" s="31">
        <f>IF('Órdenes según Instancia'!AB50=0,"-",('Órdenes según Instancia'!C50/'Órdenes según Instancia'!AB50))</f>
        <v>0.91925465838509313</v>
      </c>
      <c r="D50" s="31">
        <f>IF('Órdenes según Instancia'!AB50=0,"-",('Órdenes según Instancia'!H50/'Órdenes según Instancia'!AB50))</f>
        <v>1.8633540372670808E-2</v>
      </c>
      <c r="E50" s="31">
        <f>IF('Órdenes según Instancia'!AB50=0,"-",('Órdenes según Instancia'!M50/'Órdenes según Instancia'!AB50))</f>
        <v>1.8633540372670808E-2</v>
      </c>
      <c r="F50" s="31">
        <f>IF('Órdenes según Instancia'!AB50=0,"-",('Órdenes según Instancia'!R50/'Órdenes según Instancia'!AB50))</f>
        <v>0</v>
      </c>
      <c r="G50" s="31">
        <f>IF('Órdenes según Instancia'!AB50=0,"-",('Órdenes según Instancia'!W50/'Órdenes según Instancia'!AB50))</f>
        <v>4.3478260869565216E-2</v>
      </c>
      <c r="H50" s="31" t="str">
        <f>IF('Órdenes según Instancia'!AC50=0,"-",('Órdenes según Instancia'!D50/'Órdenes según Instancia'!AC50))</f>
        <v>-</v>
      </c>
      <c r="I50" s="31" t="str">
        <f>IF('Órdenes según Instancia'!AC50=0,"-",('Órdenes según Instancia'!I50/'Órdenes según Instancia'!AC50))</f>
        <v>-</v>
      </c>
      <c r="J50" s="31" t="str">
        <f>IF('Órdenes según Instancia'!AC50=0,"-",('Órdenes según Instancia'!N50/'Órdenes según Instancia'!AC50))</f>
        <v>-</v>
      </c>
      <c r="K50" s="31" t="str">
        <f>IF('Órdenes según Instancia'!AC50=0,"-",('Órdenes según Instancia'!S50/'Órdenes según Instancia'!AC50))</f>
        <v>-</v>
      </c>
      <c r="L50" s="31" t="str">
        <f>IF('Órdenes según Instancia'!AC50=0,"-",('Órdenes según Instancia'!X50/'Órdenes según Instancia'!AC50))</f>
        <v>-</v>
      </c>
      <c r="M50" s="31">
        <f>IF('Órdenes según Instancia'!AD50=0,"-",('Órdenes según Instancia'!E50/'Órdenes según Instancia'!AD50))</f>
        <v>0.90972222222222221</v>
      </c>
      <c r="N50" s="31">
        <f>IF('Órdenes según Instancia'!AD50=0,"-",('Órdenes según Instancia'!J50/'Órdenes según Instancia'!AD50))</f>
        <v>2.0833333333333332E-2</v>
      </c>
      <c r="O50" s="31">
        <f>IF('Órdenes según Instancia'!AD50=0,"-",('Órdenes según Instancia'!O50/'Órdenes según Instancia'!AD50))</f>
        <v>2.0833333333333332E-2</v>
      </c>
      <c r="P50" s="31">
        <f>IF('Órdenes según Instancia'!AD50=0,"-",('Órdenes según Instancia'!T50/'Órdenes según Instancia'!AD50))</f>
        <v>0</v>
      </c>
      <c r="Q50" s="31">
        <f>IF('Órdenes según Instancia'!AD50=0,"-",('Órdenes según Instancia'!Y50/'Órdenes según Instancia'!AD50))</f>
        <v>4.8611111111111112E-2</v>
      </c>
      <c r="R50" s="31">
        <f>IF('Órdenes según Instancia'!AE50=0,"-",('Órdenes según Instancia'!F50/'Órdenes según Instancia'!AE50))</f>
        <v>1</v>
      </c>
      <c r="S50" s="31">
        <f>IF('Órdenes según Instancia'!AE50=0,"-",('Órdenes según Instancia'!K50/'Órdenes según Instancia'!AE50))</f>
        <v>0</v>
      </c>
      <c r="T50" s="31">
        <f>IF('Órdenes según Instancia'!AE50=0,"-",('Órdenes según Instancia'!P50/'Órdenes según Instancia'!AE50))</f>
        <v>0</v>
      </c>
      <c r="U50" s="31">
        <f>IF('Órdenes según Instancia'!AE50=0,"-",('Órdenes según Instancia'!U50/('Órdenes según Instancia'!AE50)))</f>
        <v>0</v>
      </c>
      <c r="V50" s="31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234</v>
      </c>
      <c r="C51" s="31">
        <f>IF('Órdenes según Instancia'!AB51=0,"-",('Órdenes según Instancia'!C51/'Órdenes según Instancia'!AB51))</f>
        <v>0.98178807947019864</v>
      </c>
      <c r="D51" s="31">
        <f>IF('Órdenes según Instancia'!AB51=0,"-",('Órdenes según Instancia'!H51/'Órdenes según Instancia'!AB51))</f>
        <v>3.3112582781456954E-3</v>
      </c>
      <c r="E51" s="31">
        <f>IF('Órdenes según Instancia'!AB51=0,"-",('Órdenes según Instancia'!M51/'Órdenes según Instancia'!AB51))</f>
        <v>1.4900662251655629E-2</v>
      </c>
      <c r="F51" s="31">
        <f>IF('Órdenes según Instancia'!AB51=0,"-",('Órdenes según Instancia'!R51/'Órdenes según Instancia'!AB51))</f>
        <v>0</v>
      </c>
      <c r="G51" s="31">
        <f>IF('Órdenes según Instancia'!AB51=0,"-",('Órdenes según Instancia'!W51/'Órdenes según Instancia'!AB51))</f>
        <v>0</v>
      </c>
      <c r="H51" s="31">
        <f>IF('Órdenes según Instancia'!AC51=0,"-",('Órdenes según Instancia'!D51/'Órdenes según Instancia'!AC51))</f>
        <v>1</v>
      </c>
      <c r="I51" s="31">
        <f>IF('Órdenes según Instancia'!AC51=0,"-",('Órdenes según Instancia'!I51/'Órdenes según Instancia'!AC51))</f>
        <v>0</v>
      </c>
      <c r="J51" s="31">
        <f>IF('Órdenes según Instancia'!AC51=0,"-",('Órdenes según Instancia'!N51/'Órdenes según Instancia'!AC51))</f>
        <v>0</v>
      </c>
      <c r="K51" s="31">
        <f>IF('Órdenes según Instancia'!AC51=0,"-",('Órdenes según Instancia'!S51/'Órdenes según Instancia'!AC51))</f>
        <v>0</v>
      </c>
      <c r="L51" s="31">
        <f>IF('Órdenes según Instancia'!AC51=0,"-",('Órdenes según Instancia'!X51/'Órdenes según Instancia'!AC51))</f>
        <v>0</v>
      </c>
      <c r="M51" s="31">
        <f>IF('Órdenes según Instancia'!AD51=0,"-",('Órdenes según Instancia'!E51/'Órdenes según Instancia'!AD51))</f>
        <v>0.97826086956521741</v>
      </c>
      <c r="N51" s="31">
        <f>IF('Órdenes según Instancia'!AD51=0,"-",('Órdenes según Instancia'!J51/'Órdenes según Instancia'!AD51))</f>
        <v>2.1739130434782609E-3</v>
      </c>
      <c r="O51" s="31">
        <f>IF('Órdenes según Instancia'!AD51=0,"-",('Órdenes según Instancia'!O51/'Órdenes según Instancia'!AD51))</f>
        <v>1.9565217391304349E-2</v>
      </c>
      <c r="P51" s="31">
        <f>IF('Órdenes según Instancia'!AD51=0,"-",('Órdenes según Instancia'!T51/'Órdenes según Instancia'!AD51))</f>
        <v>0</v>
      </c>
      <c r="Q51" s="31">
        <f>IF('Órdenes según Instancia'!AD51=0,"-",('Órdenes según Instancia'!Y51/'Órdenes según Instancia'!AD51))</f>
        <v>0</v>
      </c>
      <c r="R51" s="31">
        <f>IF('Órdenes según Instancia'!AE51=0,"-",('Órdenes según Instancia'!F51/'Órdenes según Instancia'!AE51))</f>
        <v>0.99264705882352944</v>
      </c>
      <c r="S51" s="31">
        <f>IF('Órdenes según Instancia'!AE51=0,"-",('Órdenes según Instancia'!K51/'Órdenes según Instancia'!AE51))</f>
        <v>7.3529411764705881E-3</v>
      </c>
      <c r="T51" s="31">
        <f>IF('Órdenes según Instancia'!AE51=0,"-",('Órdenes según Instancia'!P51/'Órdenes según Instancia'!AE51))</f>
        <v>0</v>
      </c>
      <c r="U51" s="31">
        <f>IF('Órdenes según Instancia'!AE51=0,"-",('Órdenes según Instancia'!U51/('Órdenes según Instancia'!AE51)))</f>
        <v>0</v>
      </c>
      <c r="V51" s="31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235</v>
      </c>
      <c r="C52" s="31">
        <f>IF('Órdenes según Instancia'!AB52=0,"-",('Órdenes según Instancia'!C52/'Órdenes según Instancia'!AB52))</f>
        <v>0.984375</v>
      </c>
      <c r="D52" s="31">
        <f>IF('Órdenes según Instancia'!AB52=0,"-",('Órdenes según Instancia'!H52/'Órdenes según Instancia'!AB52))</f>
        <v>0</v>
      </c>
      <c r="E52" s="31">
        <f>IF('Órdenes según Instancia'!AB52=0,"-",('Órdenes según Instancia'!M52/'Órdenes según Instancia'!AB52))</f>
        <v>1.5625E-2</v>
      </c>
      <c r="F52" s="31">
        <f>IF('Órdenes según Instancia'!AB52=0,"-",('Órdenes según Instancia'!R52/'Órdenes según Instancia'!AB52))</f>
        <v>0</v>
      </c>
      <c r="G52" s="31">
        <f>IF('Órdenes según Instancia'!AB52=0,"-",('Órdenes según Instancia'!W52/'Órdenes según Instancia'!AB52))</f>
        <v>0</v>
      </c>
      <c r="H52" s="31" t="str">
        <f>IF('Órdenes según Instancia'!AC52=0,"-",('Órdenes según Instancia'!D52/'Órdenes según Instancia'!AC52))</f>
        <v>-</v>
      </c>
      <c r="I52" s="31" t="str">
        <f>IF('Órdenes según Instancia'!AC52=0,"-",('Órdenes según Instancia'!I52/'Órdenes según Instancia'!AC52))</f>
        <v>-</v>
      </c>
      <c r="J52" s="31" t="str">
        <f>IF('Órdenes según Instancia'!AC52=0,"-",('Órdenes según Instancia'!N52/'Órdenes según Instancia'!AC52))</f>
        <v>-</v>
      </c>
      <c r="K52" s="31" t="str">
        <f>IF('Órdenes según Instancia'!AC52=0,"-",('Órdenes según Instancia'!S52/'Órdenes según Instancia'!AC52))</f>
        <v>-</v>
      </c>
      <c r="L52" s="31" t="str">
        <f>IF('Órdenes según Instancia'!AC52=0,"-",('Órdenes según Instancia'!X52/'Órdenes según Instancia'!AC52))</f>
        <v>-</v>
      </c>
      <c r="M52" s="31">
        <f>IF('Órdenes según Instancia'!AD52=0,"-",('Órdenes según Instancia'!E52/'Órdenes según Instancia'!AD52))</f>
        <v>0.978494623655914</v>
      </c>
      <c r="N52" s="31">
        <f>IF('Órdenes según Instancia'!AD52=0,"-",('Órdenes según Instancia'!J52/'Órdenes según Instancia'!AD52))</f>
        <v>0</v>
      </c>
      <c r="O52" s="31">
        <f>IF('Órdenes según Instancia'!AD52=0,"-",('Órdenes según Instancia'!O52/'Órdenes según Instancia'!AD52))</f>
        <v>2.1505376344086023E-2</v>
      </c>
      <c r="P52" s="31">
        <f>IF('Órdenes según Instancia'!AD52=0,"-",('Órdenes según Instancia'!T52/'Órdenes según Instancia'!AD52))</f>
        <v>0</v>
      </c>
      <c r="Q52" s="31">
        <f>IF('Órdenes según Instancia'!AD52=0,"-",('Órdenes según Instancia'!Y52/'Órdenes según Instancia'!AD52))</f>
        <v>0</v>
      </c>
      <c r="R52" s="31">
        <f>IF('Órdenes según Instancia'!AE52=0,"-",('Órdenes según Instancia'!F52/'Órdenes según Instancia'!AE52))</f>
        <v>1</v>
      </c>
      <c r="S52" s="31">
        <f>IF('Órdenes según Instancia'!AE52=0,"-",('Órdenes según Instancia'!K52/'Órdenes según Instancia'!AE52))</f>
        <v>0</v>
      </c>
      <c r="T52" s="31">
        <f>IF('Órdenes según Instancia'!AE52=0,"-",('Órdenes según Instancia'!P52/'Órdenes según Instancia'!AE52))</f>
        <v>0</v>
      </c>
      <c r="U52" s="31">
        <f>IF('Órdenes según Instancia'!AE52=0,"-",('Órdenes según Instancia'!U52/('Órdenes según Instancia'!AE52)))</f>
        <v>0</v>
      </c>
      <c r="V52" s="31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236</v>
      </c>
      <c r="C53" s="31">
        <f>IF('Órdenes según Instancia'!AB53=0,"-",('Órdenes según Instancia'!C53/'Órdenes según Instancia'!AB53))</f>
        <v>0.9464285714285714</v>
      </c>
      <c r="D53" s="31">
        <f>IF('Órdenes según Instancia'!AB53=0,"-",('Órdenes según Instancia'!H53/'Órdenes según Instancia'!AB53))</f>
        <v>1.7857142857142856E-2</v>
      </c>
      <c r="E53" s="31">
        <f>IF('Órdenes según Instancia'!AB53=0,"-",('Órdenes según Instancia'!M53/'Órdenes según Instancia'!AB53))</f>
        <v>3.5714285714285712E-2</v>
      </c>
      <c r="F53" s="31">
        <f>IF('Órdenes según Instancia'!AB53=0,"-",('Órdenes según Instancia'!R53/'Órdenes según Instancia'!AB53))</f>
        <v>0</v>
      </c>
      <c r="G53" s="31">
        <f>IF('Órdenes según Instancia'!AB53=0,"-",('Órdenes según Instancia'!W53/'Órdenes según Instancia'!AB53))</f>
        <v>0</v>
      </c>
      <c r="H53" s="31" t="str">
        <f>IF('Órdenes según Instancia'!AC53=0,"-",('Órdenes según Instancia'!D53/'Órdenes según Instancia'!AC53))</f>
        <v>-</v>
      </c>
      <c r="I53" s="31" t="str">
        <f>IF('Órdenes según Instancia'!AC53=0,"-",('Órdenes según Instancia'!I53/'Órdenes según Instancia'!AC53))</f>
        <v>-</v>
      </c>
      <c r="J53" s="31" t="str">
        <f>IF('Órdenes según Instancia'!AC53=0,"-",('Órdenes según Instancia'!N53/'Órdenes según Instancia'!AC53))</f>
        <v>-</v>
      </c>
      <c r="K53" s="31" t="str">
        <f>IF('Órdenes según Instancia'!AC53=0,"-",('Órdenes según Instancia'!S53/'Órdenes según Instancia'!AC53))</f>
        <v>-</v>
      </c>
      <c r="L53" s="31" t="str">
        <f>IF('Órdenes según Instancia'!AC53=0,"-",('Órdenes según Instancia'!X53/'Órdenes según Instancia'!AC53))</f>
        <v>-</v>
      </c>
      <c r="M53" s="31">
        <f>IF('Órdenes según Instancia'!AD53=0,"-",('Órdenes según Instancia'!E53/'Órdenes según Instancia'!AD53))</f>
        <v>0.9285714285714286</v>
      </c>
      <c r="N53" s="31">
        <f>IF('Órdenes según Instancia'!AD53=0,"-",('Órdenes según Instancia'!J53/'Órdenes según Instancia'!AD53))</f>
        <v>2.3809523809523808E-2</v>
      </c>
      <c r="O53" s="31">
        <f>IF('Órdenes según Instancia'!AD53=0,"-",('Órdenes según Instancia'!O53/'Órdenes según Instancia'!AD53))</f>
        <v>4.7619047619047616E-2</v>
      </c>
      <c r="P53" s="31">
        <f>IF('Órdenes según Instancia'!AD53=0,"-",('Órdenes según Instancia'!T53/'Órdenes según Instancia'!AD53))</f>
        <v>0</v>
      </c>
      <c r="Q53" s="31">
        <f>IF('Órdenes según Instancia'!AD53=0,"-",('Órdenes según Instancia'!Y53/'Órdenes según Instancia'!AD53))</f>
        <v>0</v>
      </c>
      <c r="R53" s="31">
        <f>IF('Órdenes según Instancia'!AE53=0,"-",('Órdenes según Instancia'!F53/'Órdenes según Instancia'!AE53))</f>
        <v>1</v>
      </c>
      <c r="S53" s="31">
        <f>IF('Órdenes según Instancia'!AE53=0,"-",('Órdenes según Instancia'!K53/'Órdenes según Instancia'!AE53))</f>
        <v>0</v>
      </c>
      <c r="T53" s="31">
        <f>IF('Órdenes según Instancia'!AE53=0,"-",('Órdenes según Instancia'!P53/'Órdenes según Instancia'!AE53))</f>
        <v>0</v>
      </c>
      <c r="U53" s="31">
        <f>IF('Órdenes según Instancia'!AE53=0,"-",('Órdenes según Instancia'!U53/('Órdenes según Instancia'!AE53)))</f>
        <v>0</v>
      </c>
      <c r="V53" s="31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237</v>
      </c>
      <c r="C54" s="31">
        <f>IF('Órdenes según Instancia'!AB54=0,"-",('Órdenes según Instancia'!C54/'Órdenes según Instancia'!AB54))</f>
        <v>0.99</v>
      </c>
      <c r="D54" s="31">
        <f>IF('Órdenes según Instancia'!AB54=0,"-",('Órdenes según Instancia'!H54/'Órdenes según Instancia'!AB54))</f>
        <v>0</v>
      </c>
      <c r="E54" s="31">
        <f>IF('Órdenes según Instancia'!AB54=0,"-",('Órdenes según Instancia'!M54/'Órdenes según Instancia'!AB54))</f>
        <v>0.01</v>
      </c>
      <c r="F54" s="31">
        <f>IF('Órdenes según Instancia'!AB54=0,"-",('Órdenes según Instancia'!R54/'Órdenes según Instancia'!AB54))</f>
        <v>0</v>
      </c>
      <c r="G54" s="31">
        <f>IF('Órdenes según Instancia'!AB54=0,"-",('Órdenes según Instancia'!W54/'Órdenes según Instancia'!AB54))</f>
        <v>0</v>
      </c>
      <c r="H54" s="31" t="str">
        <f>IF('Órdenes según Instancia'!AC54=0,"-",('Órdenes según Instancia'!D54/'Órdenes según Instancia'!AC54))</f>
        <v>-</v>
      </c>
      <c r="I54" s="31" t="str">
        <f>IF('Órdenes según Instancia'!AC54=0,"-",('Órdenes según Instancia'!I54/'Órdenes según Instancia'!AC54))</f>
        <v>-</v>
      </c>
      <c r="J54" s="31" t="str">
        <f>IF('Órdenes según Instancia'!AC54=0,"-",('Órdenes según Instancia'!N54/'Órdenes según Instancia'!AC54))</f>
        <v>-</v>
      </c>
      <c r="K54" s="31" t="str">
        <f>IF('Órdenes según Instancia'!AC54=0,"-",('Órdenes según Instancia'!S54/'Órdenes según Instancia'!AC54))</f>
        <v>-</v>
      </c>
      <c r="L54" s="31" t="str">
        <f>IF('Órdenes según Instancia'!AC54=0,"-",('Órdenes según Instancia'!X54/'Órdenes según Instancia'!AC54))</f>
        <v>-</v>
      </c>
      <c r="M54" s="31">
        <f>IF('Órdenes según Instancia'!AD54=0,"-",('Órdenes según Instancia'!E54/'Órdenes según Instancia'!AD54))</f>
        <v>0.99275362318840576</v>
      </c>
      <c r="N54" s="31">
        <f>IF('Órdenes según Instancia'!AD54=0,"-",('Órdenes según Instancia'!J54/'Órdenes según Instancia'!AD54))</f>
        <v>0</v>
      </c>
      <c r="O54" s="31">
        <f>IF('Órdenes según Instancia'!AD54=0,"-",('Órdenes según Instancia'!O54/'Órdenes según Instancia'!AD54))</f>
        <v>7.246376811594203E-3</v>
      </c>
      <c r="P54" s="31">
        <f>IF('Órdenes según Instancia'!AD54=0,"-",('Órdenes según Instancia'!T54/'Órdenes según Instancia'!AD54))</f>
        <v>0</v>
      </c>
      <c r="Q54" s="31">
        <f>IF('Órdenes según Instancia'!AD54=0,"-",('Órdenes según Instancia'!Y54/'Órdenes según Instancia'!AD54))</f>
        <v>0</v>
      </c>
      <c r="R54" s="31">
        <f>IF('Órdenes según Instancia'!AE54=0,"-",('Órdenes según Instancia'!F54/'Órdenes según Instancia'!AE54))</f>
        <v>0.9838709677419355</v>
      </c>
      <c r="S54" s="31">
        <f>IF('Órdenes según Instancia'!AE54=0,"-",('Órdenes según Instancia'!K54/'Órdenes según Instancia'!AE54))</f>
        <v>0</v>
      </c>
      <c r="T54" s="31">
        <f>IF('Órdenes según Instancia'!AE54=0,"-",('Órdenes según Instancia'!P54/'Órdenes según Instancia'!AE54))</f>
        <v>1.6129032258064516E-2</v>
      </c>
      <c r="U54" s="31">
        <f>IF('Órdenes según Instancia'!AE54=0,"-",('Órdenes según Instancia'!U54/('Órdenes según Instancia'!AE54)))</f>
        <v>0</v>
      </c>
      <c r="V54" s="31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238</v>
      </c>
      <c r="C55" s="31">
        <f>IF('Órdenes según Instancia'!AB55=0,"-",('Órdenes según Instancia'!C55/'Órdenes según Instancia'!AB55))</f>
        <v>0.9642857142857143</v>
      </c>
      <c r="D55" s="31">
        <f>IF('Órdenes según Instancia'!AB55=0,"-",('Órdenes según Instancia'!H55/'Órdenes según Instancia'!AB55))</f>
        <v>1.7857142857142856E-2</v>
      </c>
      <c r="E55" s="31">
        <f>IF('Órdenes según Instancia'!AB55=0,"-",('Órdenes según Instancia'!M55/'Órdenes según Instancia'!AB55))</f>
        <v>1.7857142857142856E-2</v>
      </c>
      <c r="F55" s="31">
        <f>IF('Órdenes según Instancia'!AB55=0,"-",('Órdenes según Instancia'!R55/'Órdenes según Instancia'!AB55))</f>
        <v>0</v>
      </c>
      <c r="G55" s="31">
        <f>IF('Órdenes según Instancia'!AB55=0,"-",('Órdenes según Instancia'!W55/'Órdenes según Instancia'!AB55))</f>
        <v>0</v>
      </c>
      <c r="H55" s="31" t="str">
        <f>IF('Órdenes según Instancia'!AC55=0,"-",('Órdenes según Instancia'!D55/'Órdenes según Instancia'!AC55))</f>
        <v>-</v>
      </c>
      <c r="I55" s="31" t="str">
        <f>IF('Órdenes según Instancia'!AC55=0,"-",('Órdenes según Instancia'!I55/'Órdenes según Instancia'!AC55))</f>
        <v>-</v>
      </c>
      <c r="J55" s="31" t="str">
        <f>IF('Órdenes según Instancia'!AC55=0,"-",('Órdenes según Instancia'!N55/'Órdenes según Instancia'!AC55))</f>
        <v>-</v>
      </c>
      <c r="K55" s="31" t="str">
        <f>IF('Órdenes según Instancia'!AC55=0,"-",('Órdenes según Instancia'!S55/'Órdenes según Instancia'!AC55))</f>
        <v>-</v>
      </c>
      <c r="L55" s="31" t="str">
        <f>IF('Órdenes según Instancia'!AC55=0,"-",('Órdenes según Instancia'!X55/'Órdenes según Instancia'!AC55))</f>
        <v>-</v>
      </c>
      <c r="M55" s="31">
        <f>IF('Órdenes según Instancia'!AD55=0,"-",('Órdenes según Instancia'!E55/'Órdenes según Instancia'!AD55))</f>
        <v>0.97058823529411764</v>
      </c>
      <c r="N55" s="31">
        <f>IF('Órdenes según Instancia'!AD55=0,"-",('Órdenes según Instancia'!J55/'Órdenes según Instancia'!AD55))</f>
        <v>0</v>
      </c>
      <c r="O55" s="31">
        <f>IF('Órdenes según Instancia'!AD55=0,"-",('Órdenes según Instancia'!O55/'Órdenes según Instancia'!AD55))</f>
        <v>2.9411764705882353E-2</v>
      </c>
      <c r="P55" s="31">
        <f>IF('Órdenes según Instancia'!AD55=0,"-",('Órdenes según Instancia'!T55/'Órdenes según Instancia'!AD55))</f>
        <v>0</v>
      </c>
      <c r="Q55" s="31">
        <f>IF('Órdenes según Instancia'!AD55=0,"-",('Órdenes según Instancia'!Y55/'Órdenes según Instancia'!AD55))</f>
        <v>0</v>
      </c>
      <c r="R55" s="31">
        <f>IF('Órdenes según Instancia'!AE55=0,"-",('Órdenes según Instancia'!F55/'Órdenes según Instancia'!AE55))</f>
        <v>0.95454545454545459</v>
      </c>
      <c r="S55" s="31">
        <f>IF('Órdenes según Instancia'!AE55=0,"-",('Órdenes según Instancia'!K55/'Órdenes según Instancia'!AE55))</f>
        <v>4.5454545454545456E-2</v>
      </c>
      <c r="T55" s="31">
        <f>IF('Órdenes según Instancia'!AE55=0,"-",('Órdenes según Instancia'!P55/'Órdenes según Instancia'!AE55))</f>
        <v>0</v>
      </c>
      <c r="U55" s="31">
        <f>IF('Órdenes según Instancia'!AE55=0,"-",('Órdenes según Instancia'!U55/('Órdenes según Instancia'!AE55)))</f>
        <v>0</v>
      </c>
      <c r="V55" s="31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239</v>
      </c>
      <c r="C56" s="31">
        <f>IF('Órdenes según Instancia'!AB56=0,"-",('Órdenes según Instancia'!C56/'Órdenes según Instancia'!AB56))</f>
        <v>0.94339622641509435</v>
      </c>
      <c r="D56" s="31">
        <f>IF('Órdenes según Instancia'!AB56=0,"-",('Órdenes según Instancia'!H56/'Órdenes según Instancia'!AB56))</f>
        <v>0</v>
      </c>
      <c r="E56" s="31">
        <f>IF('Órdenes según Instancia'!AB56=0,"-",('Órdenes según Instancia'!M56/'Órdenes según Instancia'!AB56))</f>
        <v>5.6603773584905662E-2</v>
      </c>
      <c r="F56" s="31">
        <f>IF('Órdenes según Instancia'!AB56=0,"-",('Órdenes según Instancia'!R56/'Órdenes según Instancia'!AB56))</f>
        <v>0</v>
      </c>
      <c r="G56" s="31">
        <f>IF('Órdenes según Instancia'!AB56=0,"-",('Órdenes según Instancia'!W56/'Órdenes según Instancia'!AB56))</f>
        <v>0</v>
      </c>
      <c r="H56" s="31" t="str">
        <f>IF('Órdenes según Instancia'!AC56=0,"-",('Órdenes según Instancia'!D56/'Órdenes según Instancia'!AC56))</f>
        <v>-</v>
      </c>
      <c r="I56" s="31" t="str">
        <f>IF('Órdenes según Instancia'!AC56=0,"-",('Órdenes según Instancia'!I56/'Órdenes según Instancia'!AC56))</f>
        <v>-</v>
      </c>
      <c r="J56" s="31" t="str">
        <f>IF('Órdenes según Instancia'!AC56=0,"-",('Órdenes según Instancia'!N56/'Órdenes según Instancia'!AC56))</f>
        <v>-</v>
      </c>
      <c r="K56" s="31" t="str">
        <f>IF('Órdenes según Instancia'!AC56=0,"-",('Órdenes según Instancia'!S56/'Órdenes según Instancia'!AC56))</f>
        <v>-</v>
      </c>
      <c r="L56" s="31" t="str">
        <f>IF('Órdenes según Instancia'!AC56=0,"-",('Órdenes según Instancia'!X56/'Órdenes según Instancia'!AC56))</f>
        <v>-</v>
      </c>
      <c r="M56" s="31">
        <f>IF('Órdenes según Instancia'!AD56=0,"-",('Órdenes según Instancia'!E56/'Órdenes según Instancia'!AD56))</f>
        <v>0.91176470588235292</v>
      </c>
      <c r="N56" s="31">
        <f>IF('Órdenes según Instancia'!AD56=0,"-",('Órdenes según Instancia'!J56/'Órdenes según Instancia'!AD56))</f>
        <v>0</v>
      </c>
      <c r="O56" s="31">
        <f>IF('Órdenes según Instancia'!AD56=0,"-",('Órdenes según Instancia'!O56/'Órdenes según Instancia'!AD56))</f>
        <v>8.8235294117647065E-2</v>
      </c>
      <c r="P56" s="31">
        <f>IF('Órdenes según Instancia'!AD56=0,"-",('Órdenes según Instancia'!T56/'Órdenes según Instancia'!AD56))</f>
        <v>0</v>
      </c>
      <c r="Q56" s="31">
        <f>IF('Órdenes según Instancia'!AD56=0,"-",('Órdenes según Instancia'!Y56/'Órdenes según Instancia'!AD56))</f>
        <v>0</v>
      </c>
      <c r="R56" s="31">
        <f>IF('Órdenes según Instancia'!AE56=0,"-",('Órdenes según Instancia'!F56/'Órdenes según Instancia'!AE56))</f>
        <v>1</v>
      </c>
      <c r="S56" s="31">
        <f>IF('Órdenes según Instancia'!AE56=0,"-",('Órdenes según Instancia'!K56/'Órdenes según Instancia'!AE56))</f>
        <v>0</v>
      </c>
      <c r="T56" s="31">
        <f>IF('Órdenes según Instancia'!AE56=0,"-",('Órdenes según Instancia'!P56/'Órdenes según Instancia'!AE56))</f>
        <v>0</v>
      </c>
      <c r="U56" s="31">
        <f>IF('Órdenes según Instancia'!AE56=0,"-",('Órdenes según Instancia'!U56/('Órdenes según Instancia'!AE56)))</f>
        <v>0</v>
      </c>
      <c r="V56" s="31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240</v>
      </c>
      <c r="C57" s="31">
        <f>IF('Órdenes según Instancia'!AB57=0,"-",('Órdenes según Instancia'!C57/'Órdenes según Instancia'!AB57))</f>
        <v>0.97297297297297303</v>
      </c>
      <c r="D57" s="31">
        <f>IF('Órdenes según Instancia'!AB57=0,"-",('Órdenes según Instancia'!H57/'Órdenes según Instancia'!AB57))</f>
        <v>6.7567567567567571E-3</v>
      </c>
      <c r="E57" s="31">
        <f>IF('Órdenes según Instancia'!AB57=0,"-",('Órdenes según Instancia'!M57/'Órdenes según Instancia'!AB57))</f>
        <v>2.0270270270270271E-2</v>
      </c>
      <c r="F57" s="31">
        <f>IF('Órdenes según Instancia'!AB57=0,"-",('Órdenes según Instancia'!R57/'Órdenes según Instancia'!AB57))</f>
        <v>0</v>
      </c>
      <c r="G57" s="31">
        <f>IF('Órdenes según Instancia'!AB57=0,"-",('Órdenes según Instancia'!W57/'Órdenes según Instancia'!AB57))</f>
        <v>0</v>
      </c>
      <c r="H57" s="31" t="str">
        <f>IF('Órdenes según Instancia'!AC57=0,"-",('Órdenes según Instancia'!D57/'Órdenes según Instancia'!AC57))</f>
        <v>-</v>
      </c>
      <c r="I57" s="31" t="str">
        <f>IF('Órdenes según Instancia'!AC57=0,"-",('Órdenes según Instancia'!I57/'Órdenes según Instancia'!AC57))</f>
        <v>-</v>
      </c>
      <c r="J57" s="31" t="str">
        <f>IF('Órdenes según Instancia'!AC57=0,"-",('Órdenes según Instancia'!N57/'Órdenes según Instancia'!AC57))</f>
        <v>-</v>
      </c>
      <c r="K57" s="31" t="str">
        <f>IF('Órdenes según Instancia'!AC57=0,"-",('Órdenes según Instancia'!S57/'Órdenes según Instancia'!AC57))</f>
        <v>-</v>
      </c>
      <c r="L57" s="31" t="str">
        <f>IF('Órdenes según Instancia'!AC57=0,"-",('Órdenes según Instancia'!X57/'Órdenes según Instancia'!AC57))</f>
        <v>-</v>
      </c>
      <c r="M57" s="31">
        <f>IF('Órdenes según Instancia'!AD57=0,"-",('Órdenes según Instancia'!E57/'Órdenes según Instancia'!AD57))</f>
        <v>0.95604395604395609</v>
      </c>
      <c r="N57" s="31">
        <f>IF('Órdenes según Instancia'!AD57=0,"-",('Órdenes según Instancia'!J57/'Órdenes según Instancia'!AD57))</f>
        <v>1.098901098901099E-2</v>
      </c>
      <c r="O57" s="31">
        <f>IF('Órdenes según Instancia'!AD57=0,"-",('Órdenes según Instancia'!O57/'Órdenes según Instancia'!AD57))</f>
        <v>3.2967032967032968E-2</v>
      </c>
      <c r="P57" s="31">
        <f>IF('Órdenes según Instancia'!AD57=0,"-",('Órdenes según Instancia'!T57/'Órdenes según Instancia'!AD57))</f>
        <v>0</v>
      </c>
      <c r="Q57" s="31">
        <f>IF('Órdenes según Instancia'!AD57=0,"-",('Órdenes según Instancia'!Y57/'Órdenes según Instancia'!AD57))</f>
        <v>0</v>
      </c>
      <c r="R57" s="31">
        <f>IF('Órdenes según Instancia'!AE57=0,"-",('Órdenes según Instancia'!F57/'Órdenes según Instancia'!AE57))</f>
        <v>1</v>
      </c>
      <c r="S57" s="31">
        <f>IF('Órdenes según Instancia'!AE57=0,"-",('Órdenes según Instancia'!K57/'Órdenes según Instancia'!AE57))</f>
        <v>0</v>
      </c>
      <c r="T57" s="31">
        <f>IF('Órdenes según Instancia'!AE57=0,"-",('Órdenes según Instancia'!P57/'Órdenes según Instancia'!AE57))</f>
        <v>0</v>
      </c>
      <c r="U57" s="31">
        <f>IF('Órdenes según Instancia'!AE57=0,"-",('Órdenes según Instancia'!U57/('Órdenes según Instancia'!AE57)))</f>
        <v>0</v>
      </c>
      <c r="V57" s="31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241</v>
      </c>
      <c r="C58" s="31">
        <f>IF('Órdenes según Instancia'!AB58=0,"-",('Órdenes según Instancia'!C58/'Órdenes según Instancia'!AB58))</f>
        <v>0.97046413502109707</v>
      </c>
      <c r="D58" s="31">
        <f>IF('Órdenes según Instancia'!AB58=0,"-",('Órdenes según Instancia'!H58/'Órdenes según Instancia'!AB58))</f>
        <v>3.5161744022503515E-3</v>
      </c>
      <c r="E58" s="31">
        <f>IF('Órdenes según Instancia'!AB58=0,"-",('Órdenes según Instancia'!M58/'Órdenes según Instancia'!AB58))</f>
        <v>2.461322081575246E-2</v>
      </c>
      <c r="F58" s="31">
        <f>IF('Órdenes según Instancia'!AB58=0,"-",('Órdenes según Instancia'!R58/'Órdenes según Instancia'!AB58))</f>
        <v>7.0323488045007034E-4</v>
      </c>
      <c r="G58" s="31">
        <f>IF('Órdenes según Instancia'!AB58=0,"-",('Órdenes según Instancia'!W58/'Órdenes según Instancia'!AB58))</f>
        <v>7.0323488045007034E-4</v>
      </c>
      <c r="H58" s="31" t="str">
        <f>IF('Órdenes según Instancia'!AC58=0,"-",('Órdenes según Instancia'!D58/'Órdenes según Instancia'!AC58))</f>
        <v>-</v>
      </c>
      <c r="I58" s="31" t="str">
        <f>IF('Órdenes según Instancia'!AC58=0,"-",('Órdenes según Instancia'!I58/'Órdenes según Instancia'!AC58))</f>
        <v>-</v>
      </c>
      <c r="J58" s="31" t="str">
        <f>IF('Órdenes según Instancia'!AC58=0,"-",('Órdenes según Instancia'!N58/'Órdenes según Instancia'!AC58))</f>
        <v>-</v>
      </c>
      <c r="K58" s="31" t="str">
        <f>IF('Órdenes según Instancia'!AC58=0,"-",('Órdenes según Instancia'!S58/'Órdenes según Instancia'!AC58))</f>
        <v>-</v>
      </c>
      <c r="L58" s="31" t="str">
        <f>IF('Órdenes según Instancia'!AC58=0,"-",('Órdenes según Instancia'!X58/'Órdenes según Instancia'!AC58))</f>
        <v>-</v>
      </c>
      <c r="M58" s="31">
        <f>IF('Órdenes según Instancia'!AD58=0,"-",('Órdenes según Instancia'!E58/'Órdenes según Instancia'!AD58))</f>
        <v>0.94781144781144777</v>
      </c>
      <c r="N58" s="31">
        <f>IF('Órdenes según Instancia'!AD58=0,"-",('Órdenes según Instancia'!J58/'Órdenes según Instancia'!AD58))</f>
        <v>0</v>
      </c>
      <c r="O58" s="31">
        <f>IF('Órdenes según Instancia'!AD58=0,"-",('Órdenes según Instancia'!O58/'Órdenes según Instancia'!AD58))</f>
        <v>5.0505050505050504E-2</v>
      </c>
      <c r="P58" s="31">
        <f>IF('Órdenes según Instancia'!AD58=0,"-",('Órdenes según Instancia'!T58/'Órdenes según Instancia'!AD58))</f>
        <v>1.6835016835016834E-3</v>
      </c>
      <c r="Q58" s="31">
        <f>IF('Órdenes según Instancia'!AD58=0,"-",('Órdenes según Instancia'!Y58/'Órdenes según Instancia'!AD58))</f>
        <v>0</v>
      </c>
      <c r="R58" s="31">
        <f>IF('Órdenes según Instancia'!AE58=0,"-",('Órdenes según Instancia'!F58/'Órdenes según Instancia'!AE58))</f>
        <v>0.98671497584541068</v>
      </c>
      <c r="S58" s="31">
        <f>IF('Órdenes según Instancia'!AE58=0,"-",('Órdenes según Instancia'!K58/'Órdenes según Instancia'!AE58))</f>
        <v>6.038647342995169E-3</v>
      </c>
      <c r="T58" s="31">
        <f>IF('Órdenes según Instancia'!AE58=0,"-",('Órdenes según Instancia'!P58/'Órdenes según Instancia'!AE58))</f>
        <v>6.038647342995169E-3</v>
      </c>
      <c r="U58" s="31">
        <f>IF('Órdenes según Instancia'!AE58=0,"-",('Órdenes según Instancia'!U58/('Órdenes según Instancia'!AE58)))</f>
        <v>0</v>
      </c>
      <c r="V58" s="31">
        <f>IF('Órdenes según Instancia'!AE58=0,"-",('Órdenes según Instancia'!Z58/'Órdenes según Instancia'!AE58))</f>
        <v>1.2077294685990338E-3</v>
      </c>
    </row>
    <row r="59" spans="2:22" ht="20.100000000000001" customHeight="1" thickBot="1" x14ac:dyDescent="0.25">
      <c r="B59" s="4" t="s">
        <v>242</v>
      </c>
      <c r="C59" s="31">
        <f>IF('Órdenes según Instancia'!AB59=0,"-",('Órdenes según Instancia'!C59/'Órdenes según Instancia'!AB59))</f>
        <v>0.92082111436950143</v>
      </c>
      <c r="D59" s="31">
        <f>IF('Órdenes según Instancia'!AB59=0,"-",('Órdenes según Instancia'!H59/'Órdenes según Instancia'!AB59))</f>
        <v>8.7976539589442824E-3</v>
      </c>
      <c r="E59" s="31">
        <f>IF('Órdenes según Instancia'!AB59=0,"-",('Órdenes según Instancia'!M59/'Órdenes según Instancia'!AB59))</f>
        <v>4.9853372434017593E-2</v>
      </c>
      <c r="F59" s="31">
        <f>IF('Órdenes según Instancia'!AB59=0,"-",('Órdenes según Instancia'!R59/'Órdenes según Instancia'!AB59))</f>
        <v>0</v>
      </c>
      <c r="G59" s="31">
        <f>IF('Órdenes según Instancia'!AB59=0,"-",('Órdenes según Instancia'!W59/'Órdenes según Instancia'!AB59))</f>
        <v>2.0527859237536656E-2</v>
      </c>
      <c r="H59" s="31" t="str">
        <f>IF('Órdenes según Instancia'!AC59=0,"-",('Órdenes según Instancia'!D59/'Órdenes según Instancia'!AC59))</f>
        <v>-</v>
      </c>
      <c r="I59" s="31" t="str">
        <f>IF('Órdenes según Instancia'!AC59=0,"-",('Órdenes según Instancia'!I59/'Órdenes según Instancia'!AC59))</f>
        <v>-</v>
      </c>
      <c r="J59" s="31" t="str">
        <f>IF('Órdenes según Instancia'!AC59=0,"-",('Órdenes según Instancia'!N59/'Órdenes según Instancia'!AC59))</f>
        <v>-</v>
      </c>
      <c r="K59" s="31" t="str">
        <f>IF('Órdenes según Instancia'!AC59=0,"-",('Órdenes según Instancia'!S59/'Órdenes según Instancia'!AC59))</f>
        <v>-</v>
      </c>
      <c r="L59" s="31" t="str">
        <f>IF('Órdenes según Instancia'!AC59=0,"-",('Órdenes según Instancia'!X59/'Órdenes según Instancia'!AC59))</f>
        <v>-</v>
      </c>
      <c r="M59" s="31">
        <f>IF('Órdenes según Instancia'!AD59=0,"-",('Órdenes según Instancia'!E59/'Órdenes según Instancia'!AD59))</f>
        <v>0.90298507462686572</v>
      </c>
      <c r="N59" s="31">
        <f>IF('Órdenes según Instancia'!AD59=0,"-",('Órdenes según Instancia'!J59/'Órdenes según Instancia'!AD59))</f>
        <v>7.462686567164179E-3</v>
      </c>
      <c r="O59" s="31">
        <f>IF('Órdenes según Instancia'!AD59=0,"-",('Órdenes según Instancia'!O59/'Órdenes según Instancia'!AD59))</f>
        <v>6.3432835820895525E-2</v>
      </c>
      <c r="P59" s="31">
        <f>IF('Órdenes según Instancia'!AD59=0,"-",('Órdenes según Instancia'!T59/'Órdenes según Instancia'!AD59))</f>
        <v>0</v>
      </c>
      <c r="Q59" s="31">
        <f>IF('Órdenes según Instancia'!AD59=0,"-",('Órdenes según Instancia'!Y59/'Órdenes según Instancia'!AD59))</f>
        <v>2.6119402985074626E-2</v>
      </c>
      <c r="R59" s="31">
        <f>IF('Órdenes según Instancia'!AE59=0,"-",('Órdenes según Instancia'!F59/'Órdenes según Instancia'!AE59))</f>
        <v>0.98630136986301364</v>
      </c>
      <c r="S59" s="31">
        <f>IF('Órdenes según Instancia'!AE59=0,"-",('Órdenes según Instancia'!K59/'Órdenes según Instancia'!AE59))</f>
        <v>1.3698630136986301E-2</v>
      </c>
      <c r="T59" s="31">
        <f>IF('Órdenes según Instancia'!AE59=0,"-",('Órdenes según Instancia'!P59/'Órdenes según Instancia'!AE59))</f>
        <v>0</v>
      </c>
      <c r="U59" s="31">
        <f>IF('Órdenes según Instancia'!AE59=0,"-",('Órdenes según Instancia'!U59/('Órdenes según Instancia'!AE59)))</f>
        <v>0</v>
      </c>
      <c r="V59" s="31">
        <f>IF('Órdenes según Instancia'!AE59=0,"-",('Órdenes según Instancia'!Z59/'Órdenes según Instancia'!AE59))</f>
        <v>0</v>
      </c>
    </row>
    <row r="60" spans="2:22" ht="20.100000000000001" customHeight="1" thickBot="1" x14ac:dyDescent="0.25">
      <c r="B60" s="4" t="s">
        <v>243</v>
      </c>
      <c r="C60" s="31">
        <f>IF('Órdenes según Instancia'!AB60=0,"-",('Órdenes según Instancia'!C60/'Órdenes según Instancia'!AB60))</f>
        <v>0.989247311827957</v>
      </c>
      <c r="D60" s="31">
        <f>IF('Órdenes según Instancia'!AB60=0,"-",('Órdenes según Instancia'!H60/'Órdenes según Instancia'!AB60))</f>
        <v>0</v>
      </c>
      <c r="E60" s="31">
        <f>IF('Órdenes según Instancia'!AB60=0,"-",('Órdenes según Instancia'!M60/'Órdenes según Instancia'!AB60))</f>
        <v>1.0752688172043012E-2</v>
      </c>
      <c r="F60" s="31">
        <f>IF('Órdenes según Instancia'!AB60=0,"-",('Órdenes según Instancia'!R60/'Órdenes según Instancia'!AB60))</f>
        <v>0</v>
      </c>
      <c r="G60" s="31">
        <f>IF('Órdenes según Instancia'!AB60=0,"-",('Órdenes según Instancia'!W60/'Órdenes según Instancia'!AB60))</f>
        <v>0</v>
      </c>
      <c r="H60" s="31" t="str">
        <f>IF('Órdenes según Instancia'!AC60=0,"-",('Órdenes según Instancia'!D60/'Órdenes según Instancia'!AC60))</f>
        <v>-</v>
      </c>
      <c r="I60" s="31" t="str">
        <f>IF('Órdenes según Instancia'!AC60=0,"-",('Órdenes según Instancia'!I60/'Órdenes según Instancia'!AC60))</f>
        <v>-</v>
      </c>
      <c r="J60" s="31" t="str">
        <f>IF('Órdenes según Instancia'!AC60=0,"-",('Órdenes según Instancia'!N60/'Órdenes según Instancia'!AC60))</f>
        <v>-</v>
      </c>
      <c r="K60" s="31" t="str">
        <f>IF('Órdenes según Instancia'!AC60=0,"-",('Órdenes según Instancia'!S60/'Órdenes según Instancia'!AC60))</f>
        <v>-</v>
      </c>
      <c r="L60" s="31" t="str">
        <f>IF('Órdenes según Instancia'!AC60=0,"-",('Órdenes según Instancia'!X60/'Órdenes según Instancia'!AC60))</f>
        <v>-</v>
      </c>
      <c r="M60" s="31">
        <f>IF('Órdenes según Instancia'!AD60=0,"-",('Órdenes según Instancia'!E60/'Órdenes según Instancia'!AD60))</f>
        <v>0.98461538461538467</v>
      </c>
      <c r="N60" s="31">
        <f>IF('Órdenes según Instancia'!AD60=0,"-",('Órdenes según Instancia'!J60/'Órdenes según Instancia'!AD60))</f>
        <v>0</v>
      </c>
      <c r="O60" s="31">
        <f>IF('Órdenes según Instancia'!AD60=0,"-",('Órdenes según Instancia'!O60/'Órdenes según Instancia'!AD60))</f>
        <v>1.5384615384615385E-2</v>
      </c>
      <c r="P60" s="31">
        <f>IF('Órdenes según Instancia'!AD60=0,"-",('Órdenes según Instancia'!T60/'Órdenes según Instancia'!AD60))</f>
        <v>0</v>
      </c>
      <c r="Q60" s="31">
        <f>IF('Órdenes según Instancia'!AD60=0,"-",('Órdenes según Instancia'!Y60/'Órdenes según Instancia'!AD60))</f>
        <v>0</v>
      </c>
      <c r="R60" s="31">
        <f>IF('Órdenes según Instancia'!AE60=0,"-",('Órdenes según Instancia'!F60/'Órdenes según Instancia'!AE60))</f>
        <v>1</v>
      </c>
      <c r="S60" s="31">
        <f>IF('Órdenes según Instancia'!AE60=0,"-",('Órdenes según Instancia'!K60/'Órdenes según Instancia'!AE60))</f>
        <v>0</v>
      </c>
      <c r="T60" s="31">
        <f>IF('Órdenes según Instancia'!AE60=0,"-",('Órdenes según Instancia'!P60/'Órdenes según Instancia'!AE60))</f>
        <v>0</v>
      </c>
      <c r="U60" s="31">
        <f>IF('Órdenes según Instancia'!AE60=0,"-",('Órdenes según Instancia'!U60/('Órdenes según Instancia'!AE60)))</f>
        <v>0</v>
      </c>
      <c r="V60" s="31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244</v>
      </c>
      <c r="C61" s="31">
        <f>IF('Órdenes según Instancia'!AB61=0,"-",('Órdenes según Instancia'!C61/'Órdenes según Instancia'!AB61))</f>
        <v>0.93650793650793651</v>
      </c>
      <c r="D61" s="31">
        <f>IF('Órdenes según Instancia'!AB61=0,"-",('Órdenes según Instancia'!H61/'Órdenes según Instancia'!AB61))</f>
        <v>3.1746031746031744E-2</v>
      </c>
      <c r="E61" s="31">
        <f>IF('Órdenes según Instancia'!AB61=0,"-",('Órdenes según Instancia'!M61/'Órdenes según Instancia'!AB61))</f>
        <v>3.1746031746031744E-2</v>
      </c>
      <c r="F61" s="31">
        <f>IF('Órdenes según Instancia'!AB61=0,"-",('Órdenes según Instancia'!R61/'Órdenes según Instancia'!AB61))</f>
        <v>0</v>
      </c>
      <c r="G61" s="31">
        <f>IF('Órdenes según Instancia'!AB61=0,"-",('Órdenes según Instancia'!W61/'Órdenes según Instancia'!AB61))</f>
        <v>0</v>
      </c>
      <c r="H61" s="31" t="str">
        <f>IF('Órdenes según Instancia'!AC61=0,"-",('Órdenes según Instancia'!D61/'Órdenes según Instancia'!AC61))</f>
        <v>-</v>
      </c>
      <c r="I61" s="31" t="str">
        <f>IF('Órdenes según Instancia'!AC61=0,"-",('Órdenes según Instancia'!I61/'Órdenes según Instancia'!AC61))</f>
        <v>-</v>
      </c>
      <c r="J61" s="31" t="str">
        <f>IF('Órdenes según Instancia'!AC61=0,"-",('Órdenes según Instancia'!N61/'Órdenes según Instancia'!AC61))</f>
        <v>-</v>
      </c>
      <c r="K61" s="31" t="str">
        <f>IF('Órdenes según Instancia'!AC61=0,"-",('Órdenes según Instancia'!S61/'Órdenes según Instancia'!AC61))</f>
        <v>-</v>
      </c>
      <c r="L61" s="31" t="str">
        <f>IF('Órdenes según Instancia'!AC61=0,"-",('Órdenes según Instancia'!X61/'Órdenes según Instancia'!AC61))</f>
        <v>-</v>
      </c>
      <c r="M61" s="31">
        <f>IF('Órdenes según Instancia'!AD61=0,"-",('Órdenes según Instancia'!E61/'Órdenes según Instancia'!AD61))</f>
        <v>0.9285714285714286</v>
      </c>
      <c r="N61" s="31">
        <f>IF('Órdenes según Instancia'!AD61=0,"-",('Órdenes según Instancia'!J61/'Órdenes según Instancia'!AD61))</f>
        <v>3.5714285714285712E-2</v>
      </c>
      <c r="O61" s="31">
        <f>IF('Órdenes según Instancia'!AD61=0,"-",('Órdenes según Instancia'!O61/'Órdenes según Instancia'!AD61))</f>
        <v>3.5714285714285712E-2</v>
      </c>
      <c r="P61" s="31">
        <f>IF('Órdenes según Instancia'!AD61=0,"-",('Órdenes según Instancia'!T61/'Órdenes según Instancia'!AD61))</f>
        <v>0</v>
      </c>
      <c r="Q61" s="31">
        <f>IF('Órdenes según Instancia'!AD61=0,"-",('Órdenes según Instancia'!Y61/'Órdenes según Instancia'!AD61))</f>
        <v>0</v>
      </c>
      <c r="R61" s="31">
        <f>IF('Órdenes según Instancia'!AE61=0,"-",('Órdenes según Instancia'!F61/'Órdenes según Instancia'!AE61))</f>
        <v>1</v>
      </c>
      <c r="S61" s="31">
        <f>IF('Órdenes según Instancia'!AE61=0,"-",('Órdenes según Instancia'!K61/'Órdenes según Instancia'!AE61))</f>
        <v>0</v>
      </c>
      <c r="T61" s="31">
        <f>IF('Órdenes según Instancia'!AE61=0,"-",('Órdenes según Instancia'!P61/'Órdenes según Instancia'!AE61))</f>
        <v>0</v>
      </c>
      <c r="U61" s="31">
        <f>IF('Órdenes según Instancia'!AE61=0,"-",('Órdenes según Instancia'!U61/('Órdenes según Instancia'!AE61)))</f>
        <v>0</v>
      </c>
      <c r="V61" s="31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270</v>
      </c>
      <c r="C62" s="31">
        <f>IF('Órdenes según Instancia'!AB62=0,"-",('Órdenes según Instancia'!C62/'Órdenes según Instancia'!AB62))</f>
        <v>0.96470588235294119</v>
      </c>
      <c r="D62" s="31">
        <f>IF('Órdenes según Instancia'!AB62=0,"-",('Órdenes según Instancia'!H62/'Órdenes según Instancia'!AB62))</f>
        <v>0</v>
      </c>
      <c r="E62" s="31">
        <f>IF('Órdenes según Instancia'!AB62=0,"-",('Órdenes según Instancia'!M62/'Órdenes según Instancia'!AB62))</f>
        <v>1.1764705882352941E-2</v>
      </c>
      <c r="F62" s="31">
        <f>IF('Órdenes según Instancia'!AB62=0,"-",('Órdenes según Instancia'!R62/'Órdenes según Instancia'!AB62))</f>
        <v>2.3529411764705882E-2</v>
      </c>
      <c r="G62" s="31">
        <f>IF('Órdenes según Instancia'!AB62=0,"-",('Órdenes según Instancia'!W62/'Órdenes según Instancia'!AB62))</f>
        <v>0</v>
      </c>
      <c r="H62" s="31" t="str">
        <f>IF('Órdenes según Instancia'!AC62=0,"-",('Órdenes según Instancia'!D62/'Órdenes según Instancia'!AC62))</f>
        <v>-</v>
      </c>
      <c r="I62" s="31" t="str">
        <f>IF('Órdenes según Instancia'!AC62=0,"-",('Órdenes según Instancia'!I62/'Órdenes según Instancia'!AC62))</f>
        <v>-</v>
      </c>
      <c r="J62" s="31" t="str">
        <f>IF('Órdenes según Instancia'!AC62=0,"-",('Órdenes según Instancia'!N62/'Órdenes según Instancia'!AC62))</f>
        <v>-</v>
      </c>
      <c r="K62" s="31" t="str">
        <f>IF('Órdenes según Instancia'!AC62=0,"-",('Órdenes según Instancia'!S62/'Órdenes según Instancia'!AC62))</f>
        <v>-</v>
      </c>
      <c r="L62" s="31" t="str">
        <f>IF('Órdenes según Instancia'!AC62=0,"-",('Órdenes según Instancia'!X62/'Órdenes según Instancia'!AC62))</f>
        <v>-</v>
      </c>
      <c r="M62" s="31">
        <f>IF('Órdenes según Instancia'!AD62=0,"-",('Órdenes según Instancia'!E62/'Órdenes según Instancia'!AD62))</f>
        <v>0.95</v>
      </c>
      <c r="N62" s="31">
        <f>IF('Órdenes según Instancia'!AD62=0,"-",('Órdenes según Instancia'!J62/'Órdenes según Instancia'!AD62))</f>
        <v>0</v>
      </c>
      <c r="O62" s="31">
        <f>IF('Órdenes según Instancia'!AD62=0,"-",('Órdenes según Instancia'!O62/'Órdenes según Instancia'!AD62))</f>
        <v>1.6666666666666666E-2</v>
      </c>
      <c r="P62" s="31">
        <f>IF('Órdenes según Instancia'!AD62=0,"-",('Órdenes según Instancia'!T62/'Órdenes según Instancia'!AD62))</f>
        <v>3.3333333333333333E-2</v>
      </c>
      <c r="Q62" s="31">
        <f>IF('Órdenes según Instancia'!AD62=0,"-",('Órdenes según Instancia'!Y62/'Órdenes según Instancia'!AD62))</f>
        <v>0</v>
      </c>
      <c r="R62" s="31">
        <f>IF('Órdenes según Instancia'!AE62=0,"-",('Órdenes según Instancia'!F62/'Órdenes según Instancia'!AE62))</f>
        <v>1</v>
      </c>
      <c r="S62" s="31">
        <f>IF('Órdenes según Instancia'!AE62=0,"-",('Órdenes según Instancia'!K62/'Órdenes según Instancia'!AE62))</f>
        <v>0</v>
      </c>
      <c r="T62" s="31">
        <f>IF('Órdenes según Instancia'!AE62=0,"-",('Órdenes según Instancia'!P62/'Órdenes según Instancia'!AE62))</f>
        <v>0</v>
      </c>
      <c r="U62" s="31">
        <f>IF('Órdenes según Instancia'!AE62=0,"-",('Órdenes según Instancia'!U62/('Órdenes según Instancia'!AE62)))</f>
        <v>0</v>
      </c>
      <c r="V62" s="31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246</v>
      </c>
      <c r="C63" s="31">
        <f>IF('Órdenes según Instancia'!AB63=0,"-",('Órdenes según Instancia'!C63/'Órdenes según Instancia'!AB63))</f>
        <v>0.96039603960396036</v>
      </c>
      <c r="D63" s="31">
        <f>IF('Órdenes según Instancia'!AB63=0,"-",('Órdenes según Instancia'!H63/'Órdenes según Instancia'!AB63))</f>
        <v>9.9009900990099011E-3</v>
      </c>
      <c r="E63" s="31">
        <f>IF('Órdenes según Instancia'!AB63=0,"-",('Órdenes según Instancia'!M63/'Órdenes según Instancia'!AB63))</f>
        <v>9.9009900990099011E-3</v>
      </c>
      <c r="F63" s="31">
        <f>IF('Órdenes según Instancia'!AB63=0,"-",('Órdenes según Instancia'!R63/'Órdenes según Instancia'!AB63))</f>
        <v>1.9801980198019802E-2</v>
      </c>
      <c r="G63" s="31">
        <f>IF('Órdenes según Instancia'!AB63=0,"-",('Órdenes según Instancia'!W63/'Órdenes según Instancia'!AB63))</f>
        <v>0</v>
      </c>
      <c r="H63" s="31" t="str">
        <f>IF('Órdenes según Instancia'!AC63=0,"-",('Órdenes según Instancia'!D63/'Órdenes según Instancia'!AC63))</f>
        <v>-</v>
      </c>
      <c r="I63" s="31" t="str">
        <f>IF('Órdenes según Instancia'!AC63=0,"-",('Órdenes según Instancia'!I63/'Órdenes según Instancia'!AC63))</f>
        <v>-</v>
      </c>
      <c r="J63" s="31" t="str">
        <f>IF('Órdenes según Instancia'!AC63=0,"-",('Órdenes según Instancia'!N63/'Órdenes según Instancia'!AC63))</f>
        <v>-</v>
      </c>
      <c r="K63" s="31" t="str">
        <f>IF('Órdenes según Instancia'!AC63=0,"-",('Órdenes según Instancia'!S63/'Órdenes según Instancia'!AC63))</f>
        <v>-</v>
      </c>
      <c r="L63" s="31" t="str">
        <f>IF('Órdenes según Instancia'!AC63=0,"-",('Órdenes según Instancia'!X63/'Órdenes según Instancia'!AC63))</f>
        <v>-</v>
      </c>
      <c r="M63" s="31">
        <f>IF('Órdenes según Instancia'!AD63=0,"-",('Órdenes según Instancia'!E63/'Órdenes según Instancia'!AD63))</f>
        <v>0.953125</v>
      </c>
      <c r="N63" s="31">
        <f>IF('Órdenes según Instancia'!AD63=0,"-",('Órdenes según Instancia'!J63/'Órdenes según Instancia'!AD63))</f>
        <v>0</v>
      </c>
      <c r="O63" s="31">
        <f>IF('Órdenes según Instancia'!AD63=0,"-",('Órdenes según Instancia'!O63/'Órdenes según Instancia'!AD63))</f>
        <v>1.5625E-2</v>
      </c>
      <c r="P63" s="31">
        <f>IF('Órdenes según Instancia'!AD63=0,"-",('Órdenes según Instancia'!T63/'Órdenes según Instancia'!AD63))</f>
        <v>3.125E-2</v>
      </c>
      <c r="Q63" s="31">
        <f>IF('Órdenes según Instancia'!AD63=0,"-",('Órdenes según Instancia'!Y63/'Órdenes según Instancia'!AD63))</f>
        <v>0</v>
      </c>
      <c r="R63" s="31">
        <f>IF('Órdenes según Instancia'!AE63=0,"-",('Órdenes según Instancia'!F63/'Órdenes según Instancia'!AE63))</f>
        <v>0.97297297297297303</v>
      </c>
      <c r="S63" s="31">
        <f>IF('Órdenes según Instancia'!AE63=0,"-",('Órdenes según Instancia'!K63/'Órdenes según Instancia'!AE63))</f>
        <v>2.7027027027027029E-2</v>
      </c>
      <c r="T63" s="31">
        <f>IF('Órdenes según Instancia'!AE63=0,"-",('Órdenes según Instancia'!P63/'Órdenes según Instancia'!AE63))</f>
        <v>0</v>
      </c>
      <c r="U63" s="31">
        <f>IF('Órdenes según Instancia'!AE63=0,"-",('Órdenes según Instancia'!U63/('Órdenes según Instancia'!AE63)))</f>
        <v>0</v>
      </c>
      <c r="V63" s="31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247</v>
      </c>
      <c r="C64" s="31">
        <f>IF('Órdenes según Instancia'!AB64=0,"-",('Órdenes según Instancia'!C64/'Órdenes según Instancia'!AB64))</f>
        <v>1</v>
      </c>
      <c r="D64" s="31">
        <f>IF('Órdenes según Instancia'!AB64=0,"-",('Órdenes según Instancia'!H64/'Órdenes según Instancia'!AB64))</f>
        <v>0</v>
      </c>
      <c r="E64" s="31">
        <f>IF('Órdenes según Instancia'!AB64=0,"-",('Órdenes según Instancia'!M64/'Órdenes según Instancia'!AB64))</f>
        <v>0</v>
      </c>
      <c r="F64" s="31">
        <f>IF('Órdenes según Instancia'!AB64=0,"-",('Órdenes según Instancia'!R64/'Órdenes según Instancia'!AB64))</f>
        <v>0</v>
      </c>
      <c r="G64" s="31">
        <f>IF('Órdenes según Instancia'!AB64=0,"-",('Órdenes según Instancia'!W64/'Órdenes según Instancia'!AB64))</f>
        <v>0</v>
      </c>
      <c r="H64" s="31" t="str">
        <f>IF('Órdenes según Instancia'!AC64=0,"-",('Órdenes según Instancia'!D64/'Órdenes según Instancia'!AC64))</f>
        <v>-</v>
      </c>
      <c r="I64" s="31" t="str">
        <f>IF('Órdenes según Instancia'!AC64=0,"-",('Órdenes según Instancia'!I64/'Órdenes según Instancia'!AC64))</f>
        <v>-</v>
      </c>
      <c r="J64" s="31" t="str">
        <f>IF('Órdenes según Instancia'!AC64=0,"-",('Órdenes según Instancia'!N64/'Órdenes según Instancia'!AC64))</f>
        <v>-</v>
      </c>
      <c r="K64" s="31" t="str">
        <f>IF('Órdenes según Instancia'!AC64=0,"-",('Órdenes según Instancia'!S64/'Órdenes según Instancia'!AC64))</f>
        <v>-</v>
      </c>
      <c r="L64" s="31" t="str">
        <f>IF('Órdenes según Instancia'!AC64=0,"-",('Órdenes según Instancia'!X64/'Órdenes según Instancia'!AC64))</f>
        <v>-</v>
      </c>
      <c r="M64" s="31">
        <f>IF('Órdenes según Instancia'!AD64=0,"-",('Órdenes según Instancia'!E64/'Órdenes según Instancia'!AD64))</f>
        <v>1</v>
      </c>
      <c r="N64" s="31">
        <f>IF('Órdenes según Instancia'!AD64=0,"-",('Órdenes según Instancia'!J64/'Órdenes según Instancia'!AD64))</f>
        <v>0</v>
      </c>
      <c r="O64" s="31">
        <f>IF('Órdenes según Instancia'!AD64=0,"-",('Órdenes según Instancia'!O64/'Órdenes según Instancia'!AD64))</f>
        <v>0</v>
      </c>
      <c r="P64" s="31">
        <f>IF('Órdenes según Instancia'!AD64=0,"-",('Órdenes según Instancia'!T64/'Órdenes según Instancia'!AD64))</f>
        <v>0</v>
      </c>
      <c r="Q64" s="31">
        <f>IF('Órdenes según Instancia'!AD64=0,"-",('Órdenes según Instancia'!Y64/'Órdenes según Instancia'!AD64))</f>
        <v>0</v>
      </c>
      <c r="R64" s="31">
        <f>IF('Órdenes según Instancia'!AE64=0,"-",('Órdenes según Instancia'!F64/'Órdenes según Instancia'!AE64))</f>
        <v>1</v>
      </c>
      <c r="S64" s="31">
        <f>IF('Órdenes según Instancia'!AE64=0,"-",('Órdenes según Instancia'!K64/'Órdenes según Instancia'!AE64))</f>
        <v>0</v>
      </c>
      <c r="T64" s="31">
        <f>IF('Órdenes según Instancia'!AE64=0,"-",('Órdenes según Instancia'!P64/'Órdenes según Instancia'!AE64))</f>
        <v>0</v>
      </c>
      <c r="U64" s="31">
        <f>IF('Órdenes según Instancia'!AE64=0,"-",('Órdenes según Instancia'!U64/('Órdenes según Instancia'!AE64)))</f>
        <v>0</v>
      </c>
      <c r="V64" s="31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2">
        <f>IF('Órdenes según Instancia'!AB65=0,"-",('Órdenes según Instancia'!C65/'Órdenes según Instancia'!AB65))</f>
        <v>0.9474635754546421</v>
      </c>
      <c r="D65" s="32">
        <f>IF('Órdenes según Instancia'!AB65=0,"-",('Órdenes según Instancia'!H65/'Órdenes según Instancia'!AB65))</f>
        <v>5.8491970647665641E-3</v>
      </c>
      <c r="E65" s="32">
        <f>IF('Órdenes según Instancia'!AB65=0,"-",('Órdenes según Instancia'!M65/'Órdenes según Instancia'!AB65))</f>
        <v>3.5414229501223013E-2</v>
      </c>
      <c r="F65" s="32">
        <f>IF('Órdenes según Instancia'!AB65=0,"-",('Órdenes según Instancia'!R65/'Órdenes según Instancia'!AB65))</f>
        <v>9.1460172285440823E-3</v>
      </c>
      <c r="G65" s="32">
        <f>IF('Órdenes según Instancia'!AB65=0,"-",('Órdenes según Instancia'!W65/'Órdenes según Instancia'!AB65))</f>
        <v>2.126980750824205E-3</v>
      </c>
      <c r="H65" s="32">
        <f>IF('Órdenes según Instancia'!AC65=0,"-",('Órdenes según Instancia'!D65/'Órdenes según Instancia'!AC65))</f>
        <v>0.97872340425531912</v>
      </c>
      <c r="I65" s="32">
        <f>IF('Órdenes según Instancia'!AC65=0,"-",('Órdenes según Instancia'!I65/'Órdenes según Instancia'!AC65))</f>
        <v>0</v>
      </c>
      <c r="J65" s="32">
        <f>IF('Órdenes según Instancia'!AC65=0,"-",('Órdenes según Instancia'!N65/'Órdenes según Instancia'!AC65))</f>
        <v>0</v>
      </c>
      <c r="K65" s="32">
        <f>IF('Órdenes según Instancia'!AC65=0,"-",('Órdenes según Instancia'!S65/'Órdenes según Instancia'!AC65))</f>
        <v>2.1276595744680851E-2</v>
      </c>
      <c r="L65" s="32">
        <f>IF('Órdenes según Instancia'!AC65=0,"-",('Órdenes según Instancia'!X65/'Órdenes según Instancia'!AC65))</f>
        <v>0</v>
      </c>
      <c r="M65" s="32">
        <f>IF('Órdenes según Instancia'!AD65=0,"-",('Órdenes según Instancia'!E65/'Órdenes según Instancia'!AD65))</f>
        <v>0.92704342273307794</v>
      </c>
      <c r="N65" s="32">
        <f>IF('Órdenes según Instancia'!AD65=0,"-",('Órdenes según Instancia'!J65/'Órdenes según Instancia'!AD65))</f>
        <v>5.2681992337164753E-3</v>
      </c>
      <c r="O65" s="32">
        <f>IF('Órdenes según Instancia'!AD65=0,"-",('Órdenes según Instancia'!O65/'Órdenes según Instancia'!AD65))</f>
        <v>5.108556832694764E-2</v>
      </c>
      <c r="P65" s="32">
        <f>IF('Órdenes según Instancia'!AD65=0,"-",('Órdenes según Instancia'!T65/'Órdenes según Instancia'!AD65))</f>
        <v>1.3569604086845466E-2</v>
      </c>
      <c r="Q65" s="32">
        <f>IF('Órdenes según Instancia'!AD65=0,"-",('Órdenes según Instancia'!Y65/'Órdenes según Instancia'!AD65))</f>
        <v>3.0332056194125158E-3</v>
      </c>
      <c r="R65" s="32">
        <f>IF('Órdenes según Instancia'!AE65=0,"-",('Órdenes según Instancia'!F65/'Órdenes según Instancia'!AE65))</f>
        <v>0.98835705045278133</v>
      </c>
      <c r="S65" s="32">
        <f>IF('Órdenes según Instancia'!AE65=0,"-",('Órdenes según Instancia'!K65/'Órdenes según Instancia'!AE65))</f>
        <v>7.1151358344113845E-3</v>
      </c>
      <c r="T65" s="32">
        <f>IF('Órdenes según Instancia'!AE65=0,"-",('Órdenes según Instancia'!P65/'Órdenes según Instancia'!AE65))</f>
        <v>4.2043984476067267E-3</v>
      </c>
      <c r="U65" s="32">
        <f>IF('Órdenes según Instancia'!AE65=0,"-",('Órdenes según Instancia'!U65/('Órdenes según Instancia'!AE65)))</f>
        <v>0</v>
      </c>
      <c r="V65" s="32">
        <f>IF('Órdenes según Instancia'!AE65=0,"-",('Órdenes según Instancia'!Z65/'Órdenes según Instancia'!AE65))</f>
        <v>3.2341526520051749E-4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ht="58.5" customHeight="1" x14ac:dyDescent="0.2">
      <c r="C12" s="88" t="s">
        <v>248</v>
      </c>
      <c r="D12" s="88"/>
      <c r="E12" s="88" t="s">
        <v>183</v>
      </c>
      <c r="F12" s="88"/>
      <c r="G12" s="88" t="s">
        <v>184</v>
      </c>
      <c r="H12" s="88"/>
      <c r="I12" s="88" t="s">
        <v>249</v>
      </c>
      <c r="J12" s="88"/>
      <c r="K12" s="88" t="s">
        <v>250</v>
      </c>
      <c r="L12" s="88"/>
      <c r="M12" s="88" t="s">
        <v>185</v>
      </c>
      <c r="N12" s="88"/>
      <c r="O12" s="88" t="s">
        <v>186</v>
      </c>
      <c r="P12" s="88"/>
      <c r="Q12" s="88" t="s">
        <v>187</v>
      </c>
      <c r="R12" s="88"/>
      <c r="S12" s="88" t="s">
        <v>251</v>
      </c>
      <c r="T12" s="88"/>
      <c r="U12" s="88" t="s">
        <v>188</v>
      </c>
      <c r="V12" s="88"/>
      <c r="W12" s="88" t="s">
        <v>252</v>
      </c>
      <c r="X12" s="88"/>
      <c r="Y12" s="88" t="s">
        <v>253</v>
      </c>
      <c r="Z12" s="88"/>
      <c r="AA12" s="88" t="s">
        <v>254</v>
      </c>
      <c r="AB12" s="88"/>
      <c r="AC12" s="88" t="s">
        <v>255</v>
      </c>
      <c r="AD12" s="88"/>
      <c r="AE12" s="88" t="s">
        <v>256</v>
      </c>
      <c r="AF12" s="88"/>
      <c r="AG12" s="88" t="s">
        <v>189</v>
      </c>
      <c r="AH12" s="88"/>
      <c r="AI12" s="88" t="s">
        <v>190</v>
      </c>
      <c r="AJ12" s="88"/>
    </row>
    <row r="13" spans="2:36" ht="41.25" customHeight="1" thickBot="1" x14ac:dyDescent="0.25">
      <c r="C13" s="33" t="s">
        <v>191</v>
      </c>
      <c r="D13" s="33" t="s">
        <v>192</v>
      </c>
      <c r="E13" s="33" t="s">
        <v>191</v>
      </c>
      <c r="F13" s="33" t="s">
        <v>192</v>
      </c>
      <c r="G13" s="33" t="s">
        <v>191</v>
      </c>
      <c r="H13" s="33" t="s">
        <v>192</v>
      </c>
      <c r="I13" s="33" t="s">
        <v>191</v>
      </c>
      <c r="J13" s="33" t="s">
        <v>192</v>
      </c>
      <c r="K13" s="33" t="s">
        <v>191</v>
      </c>
      <c r="L13" s="33" t="s">
        <v>192</v>
      </c>
      <c r="M13" s="33" t="s">
        <v>191</v>
      </c>
      <c r="N13" s="33" t="s">
        <v>192</v>
      </c>
      <c r="O13" s="33" t="s">
        <v>191</v>
      </c>
      <c r="P13" s="33" t="s">
        <v>192</v>
      </c>
      <c r="Q13" s="33" t="s">
        <v>191</v>
      </c>
      <c r="R13" s="33" t="s">
        <v>192</v>
      </c>
      <c r="S13" s="33" t="s">
        <v>191</v>
      </c>
      <c r="T13" s="33" t="s">
        <v>192</v>
      </c>
      <c r="U13" s="33" t="s">
        <v>191</v>
      </c>
      <c r="V13" s="33" t="s">
        <v>192</v>
      </c>
      <c r="W13" s="33" t="s">
        <v>191</v>
      </c>
      <c r="X13" s="33" t="s">
        <v>192</v>
      </c>
      <c r="Y13" s="33" t="s">
        <v>191</v>
      </c>
      <c r="Z13" s="33" t="s">
        <v>192</v>
      </c>
      <c r="AA13" s="33" t="s">
        <v>191</v>
      </c>
      <c r="AB13" s="33" t="s">
        <v>192</v>
      </c>
      <c r="AC13" s="33" t="s">
        <v>191</v>
      </c>
      <c r="AD13" s="33" t="s">
        <v>192</v>
      </c>
      <c r="AE13" s="33" t="s">
        <v>191</v>
      </c>
      <c r="AF13" s="33" t="s">
        <v>192</v>
      </c>
      <c r="AG13" s="33" t="s">
        <v>191</v>
      </c>
      <c r="AH13" s="33" t="s">
        <v>192</v>
      </c>
      <c r="AI13" s="33" t="s">
        <v>191</v>
      </c>
      <c r="AJ13" s="33" t="s">
        <v>192</v>
      </c>
    </row>
    <row r="14" spans="2:36" ht="20.100000000000001" customHeight="1" thickBot="1" x14ac:dyDescent="0.25">
      <c r="B14" s="3" t="s">
        <v>198</v>
      </c>
      <c r="C14" s="18">
        <v>0</v>
      </c>
      <c r="D14" s="18">
        <v>1</v>
      </c>
      <c r="E14" s="18">
        <v>0</v>
      </c>
      <c r="F14" s="18">
        <v>0</v>
      </c>
      <c r="G14" s="18">
        <v>121</v>
      </c>
      <c r="H14" s="18">
        <v>51</v>
      </c>
      <c r="I14" s="18">
        <v>121</v>
      </c>
      <c r="J14" s="18">
        <v>51</v>
      </c>
      <c r="K14" s="18">
        <v>28</v>
      </c>
      <c r="L14" s="18">
        <v>0</v>
      </c>
      <c r="M14" s="18">
        <v>49</v>
      </c>
      <c r="N14" s="18">
        <v>0</v>
      </c>
      <c r="O14" s="18">
        <v>4</v>
      </c>
      <c r="P14" s="18">
        <v>0</v>
      </c>
      <c r="Q14" s="18">
        <v>323</v>
      </c>
      <c r="R14" s="18">
        <v>103</v>
      </c>
      <c r="S14" s="18">
        <v>36</v>
      </c>
      <c r="T14" s="18">
        <v>0</v>
      </c>
      <c r="U14" s="18">
        <v>34</v>
      </c>
      <c r="V14" s="18">
        <v>0</v>
      </c>
      <c r="W14" s="18">
        <v>52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76</v>
      </c>
      <c r="AD14" s="18">
        <v>0</v>
      </c>
      <c r="AE14" s="18">
        <v>0</v>
      </c>
      <c r="AF14" s="18">
        <v>0</v>
      </c>
      <c r="AG14" s="18">
        <v>2</v>
      </c>
      <c r="AH14" s="18">
        <v>0</v>
      </c>
      <c r="AI14" s="18">
        <v>200</v>
      </c>
      <c r="AJ14" s="18">
        <v>0</v>
      </c>
    </row>
    <row r="15" spans="2:36" ht="20.100000000000001" customHeight="1" thickBot="1" x14ac:dyDescent="0.25">
      <c r="B15" s="4" t="s">
        <v>199</v>
      </c>
      <c r="C15" s="19">
        <v>35</v>
      </c>
      <c r="D15" s="19">
        <v>2</v>
      </c>
      <c r="E15" s="19">
        <v>3</v>
      </c>
      <c r="F15" s="19">
        <v>7</v>
      </c>
      <c r="G15" s="19">
        <v>108</v>
      </c>
      <c r="H15" s="19">
        <v>45</v>
      </c>
      <c r="I15" s="19">
        <v>126</v>
      </c>
      <c r="J15" s="19">
        <v>43</v>
      </c>
      <c r="K15" s="19">
        <v>31</v>
      </c>
      <c r="L15" s="19">
        <v>0</v>
      </c>
      <c r="M15" s="19">
        <v>39</v>
      </c>
      <c r="N15" s="19">
        <v>7</v>
      </c>
      <c r="O15" s="19">
        <v>18</v>
      </c>
      <c r="P15" s="19">
        <v>1</v>
      </c>
      <c r="Q15" s="19">
        <v>360</v>
      </c>
      <c r="R15" s="19">
        <v>105</v>
      </c>
      <c r="S15" s="19">
        <v>24</v>
      </c>
      <c r="T15" s="19">
        <v>0</v>
      </c>
      <c r="U15" s="19">
        <v>6</v>
      </c>
      <c r="V15" s="19">
        <v>0</v>
      </c>
      <c r="W15" s="19">
        <v>33</v>
      </c>
      <c r="X15" s="19">
        <v>0</v>
      </c>
      <c r="Y15" s="19">
        <v>3</v>
      </c>
      <c r="Z15" s="19">
        <v>0</v>
      </c>
      <c r="AA15" s="19">
        <v>38</v>
      </c>
      <c r="AB15" s="19">
        <v>0</v>
      </c>
      <c r="AC15" s="19">
        <v>48</v>
      </c>
      <c r="AD15" s="19">
        <v>0</v>
      </c>
      <c r="AE15" s="19">
        <v>0</v>
      </c>
      <c r="AF15" s="19">
        <v>0</v>
      </c>
      <c r="AG15" s="19">
        <v>14</v>
      </c>
      <c r="AH15" s="19">
        <v>0</v>
      </c>
      <c r="AI15" s="19">
        <v>166</v>
      </c>
      <c r="AJ15" s="19">
        <v>0</v>
      </c>
    </row>
    <row r="16" spans="2:36" ht="20.100000000000001" customHeight="1" thickBot="1" x14ac:dyDescent="0.25">
      <c r="B16" s="4" t="s">
        <v>200</v>
      </c>
      <c r="C16" s="19">
        <v>2</v>
      </c>
      <c r="D16" s="19">
        <v>0</v>
      </c>
      <c r="E16" s="19">
        <v>13</v>
      </c>
      <c r="F16" s="19">
        <v>0</v>
      </c>
      <c r="G16" s="19">
        <v>73</v>
      </c>
      <c r="H16" s="19">
        <v>7</v>
      </c>
      <c r="I16" s="19">
        <v>73</v>
      </c>
      <c r="J16" s="19">
        <v>7</v>
      </c>
      <c r="K16" s="19">
        <v>39</v>
      </c>
      <c r="L16" s="19">
        <v>4</v>
      </c>
      <c r="M16" s="19">
        <v>10</v>
      </c>
      <c r="N16" s="19">
        <v>0</v>
      </c>
      <c r="O16" s="19">
        <v>6</v>
      </c>
      <c r="P16" s="19">
        <v>0</v>
      </c>
      <c r="Q16" s="19">
        <v>216</v>
      </c>
      <c r="R16" s="19">
        <v>18</v>
      </c>
      <c r="S16" s="19">
        <v>19</v>
      </c>
      <c r="T16" s="19">
        <v>0</v>
      </c>
      <c r="U16" s="19">
        <v>4</v>
      </c>
      <c r="V16" s="19">
        <v>0</v>
      </c>
      <c r="W16" s="19">
        <v>14</v>
      </c>
      <c r="X16" s="19">
        <v>0</v>
      </c>
      <c r="Y16" s="19">
        <v>1</v>
      </c>
      <c r="Z16" s="19">
        <v>0</v>
      </c>
      <c r="AA16" s="19">
        <v>7</v>
      </c>
      <c r="AB16" s="19">
        <v>0</v>
      </c>
      <c r="AC16" s="19">
        <v>23</v>
      </c>
      <c r="AD16" s="19">
        <v>0</v>
      </c>
      <c r="AE16" s="19">
        <v>0</v>
      </c>
      <c r="AF16" s="19">
        <v>0</v>
      </c>
      <c r="AG16" s="19">
        <v>10</v>
      </c>
      <c r="AH16" s="19">
        <v>0</v>
      </c>
      <c r="AI16" s="19">
        <v>78</v>
      </c>
      <c r="AJ16" s="19">
        <v>0</v>
      </c>
    </row>
    <row r="17" spans="2:36" ht="20.100000000000001" customHeight="1" thickBot="1" x14ac:dyDescent="0.25">
      <c r="B17" s="4" t="s">
        <v>201</v>
      </c>
      <c r="C17" s="19">
        <v>20</v>
      </c>
      <c r="D17" s="19">
        <v>11</v>
      </c>
      <c r="E17" s="19">
        <v>43</v>
      </c>
      <c r="F17" s="19">
        <v>18</v>
      </c>
      <c r="G17" s="19">
        <v>86</v>
      </c>
      <c r="H17" s="19">
        <v>80</v>
      </c>
      <c r="I17" s="19">
        <v>86</v>
      </c>
      <c r="J17" s="19">
        <v>84</v>
      </c>
      <c r="K17" s="19">
        <v>0</v>
      </c>
      <c r="L17" s="19">
        <v>0</v>
      </c>
      <c r="M17" s="19">
        <v>12</v>
      </c>
      <c r="N17" s="19">
        <v>0</v>
      </c>
      <c r="O17" s="19">
        <v>6</v>
      </c>
      <c r="P17" s="19">
        <v>40</v>
      </c>
      <c r="Q17" s="19">
        <v>253</v>
      </c>
      <c r="R17" s="19">
        <v>233</v>
      </c>
      <c r="S17" s="19">
        <v>52</v>
      </c>
      <c r="T17" s="19">
        <v>17</v>
      </c>
      <c r="U17" s="19">
        <v>1</v>
      </c>
      <c r="V17" s="19">
        <v>0</v>
      </c>
      <c r="W17" s="19">
        <v>33</v>
      </c>
      <c r="X17" s="19">
        <v>0</v>
      </c>
      <c r="Y17" s="19">
        <v>3</v>
      </c>
      <c r="Z17" s="19">
        <v>0</v>
      </c>
      <c r="AA17" s="19">
        <v>32</v>
      </c>
      <c r="AB17" s="19">
        <v>0</v>
      </c>
      <c r="AC17" s="19">
        <v>70</v>
      </c>
      <c r="AD17" s="19">
        <v>0</v>
      </c>
      <c r="AE17" s="19">
        <v>0</v>
      </c>
      <c r="AF17" s="19">
        <v>0</v>
      </c>
      <c r="AG17" s="19">
        <v>49</v>
      </c>
      <c r="AH17" s="19">
        <v>0</v>
      </c>
      <c r="AI17" s="19">
        <v>240</v>
      </c>
      <c r="AJ17" s="19">
        <v>17</v>
      </c>
    </row>
    <row r="18" spans="2:36" ht="20.100000000000001" customHeight="1" thickBot="1" x14ac:dyDescent="0.25">
      <c r="B18" s="4" t="s">
        <v>202</v>
      </c>
      <c r="C18" s="19">
        <v>0</v>
      </c>
      <c r="D18" s="19">
        <v>0</v>
      </c>
      <c r="E18" s="19">
        <v>13</v>
      </c>
      <c r="F18" s="19">
        <v>0</v>
      </c>
      <c r="G18" s="19">
        <v>119</v>
      </c>
      <c r="H18" s="19">
        <v>4</v>
      </c>
      <c r="I18" s="19">
        <v>119</v>
      </c>
      <c r="J18" s="19">
        <v>4</v>
      </c>
      <c r="K18" s="19">
        <v>0</v>
      </c>
      <c r="L18" s="19">
        <v>0</v>
      </c>
      <c r="M18" s="19">
        <v>2</v>
      </c>
      <c r="N18" s="19">
        <v>0</v>
      </c>
      <c r="O18" s="19">
        <v>1</v>
      </c>
      <c r="P18" s="19">
        <v>0</v>
      </c>
      <c r="Q18" s="19">
        <v>254</v>
      </c>
      <c r="R18" s="19">
        <v>8</v>
      </c>
      <c r="S18" s="19">
        <v>16</v>
      </c>
      <c r="T18" s="19">
        <v>0</v>
      </c>
      <c r="U18" s="19">
        <v>2</v>
      </c>
      <c r="V18" s="19">
        <v>0</v>
      </c>
      <c r="W18" s="19">
        <v>13</v>
      </c>
      <c r="X18" s="19">
        <v>0</v>
      </c>
      <c r="Y18" s="19">
        <v>0</v>
      </c>
      <c r="Z18" s="19">
        <v>0</v>
      </c>
      <c r="AA18" s="19">
        <v>2</v>
      </c>
      <c r="AB18" s="19">
        <v>0</v>
      </c>
      <c r="AC18" s="19">
        <v>48</v>
      </c>
      <c r="AD18" s="19">
        <v>0</v>
      </c>
      <c r="AE18" s="19">
        <v>1</v>
      </c>
      <c r="AF18" s="19">
        <v>0</v>
      </c>
      <c r="AG18" s="19">
        <v>31</v>
      </c>
      <c r="AH18" s="19">
        <v>0</v>
      </c>
      <c r="AI18" s="19">
        <v>113</v>
      </c>
      <c r="AJ18" s="19">
        <v>0</v>
      </c>
    </row>
    <row r="19" spans="2:36" ht="20.100000000000001" customHeight="1" thickBot="1" x14ac:dyDescent="0.25">
      <c r="B19" s="4" t="s">
        <v>203</v>
      </c>
      <c r="C19" s="19">
        <v>3</v>
      </c>
      <c r="D19" s="19">
        <v>0</v>
      </c>
      <c r="E19" s="19">
        <v>16</v>
      </c>
      <c r="F19" s="19">
        <v>6</v>
      </c>
      <c r="G19" s="19">
        <v>50</v>
      </c>
      <c r="H19" s="19">
        <v>30</v>
      </c>
      <c r="I19" s="19">
        <v>47</v>
      </c>
      <c r="J19" s="19">
        <v>28</v>
      </c>
      <c r="K19" s="19">
        <v>0</v>
      </c>
      <c r="L19" s="19">
        <v>1</v>
      </c>
      <c r="M19" s="19">
        <v>26</v>
      </c>
      <c r="N19" s="19">
        <v>20</v>
      </c>
      <c r="O19" s="19">
        <v>0</v>
      </c>
      <c r="P19" s="19">
        <v>5</v>
      </c>
      <c r="Q19" s="19">
        <v>142</v>
      </c>
      <c r="R19" s="19">
        <v>90</v>
      </c>
      <c r="S19" s="19">
        <v>16</v>
      </c>
      <c r="T19" s="19">
        <v>0</v>
      </c>
      <c r="U19" s="19">
        <v>10</v>
      </c>
      <c r="V19" s="19">
        <v>0</v>
      </c>
      <c r="W19" s="19">
        <v>26</v>
      </c>
      <c r="X19" s="19">
        <v>0</v>
      </c>
      <c r="Y19" s="19">
        <v>0</v>
      </c>
      <c r="Z19" s="19">
        <v>0</v>
      </c>
      <c r="AA19" s="19">
        <v>9</v>
      </c>
      <c r="AB19" s="19">
        <v>0</v>
      </c>
      <c r="AC19" s="19">
        <v>29</v>
      </c>
      <c r="AD19" s="19">
        <v>0</v>
      </c>
      <c r="AE19" s="19">
        <v>0</v>
      </c>
      <c r="AF19" s="19">
        <v>0</v>
      </c>
      <c r="AG19" s="19">
        <v>1</v>
      </c>
      <c r="AH19" s="19">
        <v>0</v>
      </c>
      <c r="AI19" s="19">
        <v>91</v>
      </c>
      <c r="AJ19" s="19">
        <v>0</v>
      </c>
    </row>
    <row r="20" spans="2:36" ht="20.100000000000001" customHeight="1" thickBot="1" x14ac:dyDescent="0.25">
      <c r="B20" s="4" t="s">
        <v>204</v>
      </c>
      <c r="C20" s="19">
        <v>6</v>
      </c>
      <c r="D20" s="19">
        <v>3</v>
      </c>
      <c r="E20" s="19">
        <v>42</v>
      </c>
      <c r="F20" s="19">
        <v>52</v>
      </c>
      <c r="G20" s="19">
        <v>115</v>
      </c>
      <c r="H20" s="19">
        <v>173</v>
      </c>
      <c r="I20" s="19">
        <v>115</v>
      </c>
      <c r="J20" s="19">
        <v>136</v>
      </c>
      <c r="K20" s="19">
        <v>2</v>
      </c>
      <c r="L20" s="19">
        <v>1</v>
      </c>
      <c r="M20" s="19">
        <v>18</v>
      </c>
      <c r="N20" s="19">
        <v>16</v>
      </c>
      <c r="O20" s="19">
        <v>0</v>
      </c>
      <c r="P20" s="19">
        <v>0</v>
      </c>
      <c r="Q20" s="19">
        <v>298</v>
      </c>
      <c r="R20" s="19">
        <v>381</v>
      </c>
      <c r="S20" s="19">
        <v>43</v>
      </c>
      <c r="T20" s="19">
        <v>1</v>
      </c>
      <c r="U20" s="19">
        <v>4</v>
      </c>
      <c r="V20" s="19">
        <v>0</v>
      </c>
      <c r="W20" s="19">
        <v>52</v>
      </c>
      <c r="X20" s="19">
        <v>5</v>
      </c>
      <c r="Y20" s="19">
        <v>13</v>
      </c>
      <c r="Z20" s="19">
        <v>5</v>
      </c>
      <c r="AA20" s="19">
        <v>40</v>
      </c>
      <c r="AB20" s="19">
        <v>5</v>
      </c>
      <c r="AC20" s="19">
        <v>62</v>
      </c>
      <c r="AD20" s="19">
        <v>7</v>
      </c>
      <c r="AE20" s="19">
        <v>0</v>
      </c>
      <c r="AF20" s="19">
        <v>0</v>
      </c>
      <c r="AG20" s="19">
        <v>31</v>
      </c>
      <c r="AH20" s="19">
        <v>0</v>
      </c>
      <c r="AI20" s="19">
        <v>245</v>
      </c>
      <c r="AJ20" s="19">
        <v>23</v>
      </c>
    </row>
    <row r="21" spans="2:36" ht="20.100000000000001" customHeight="1" thickBot="1" x14ac:dyDescent="0.25">
      <c r="B21" s="4" t="s">
        <v>205</v>
      </c>
      <c r="C21" s="19">
        <v>5</v>
      </c>
      <c r="D21" s="19">
        <v>11</v>
      </c>
      <c r="E21" s="19">
        <v>4</v>
      </c>
      <c r="F21" s="19">
        <v>2</v>
      </c>
      <c r="G21" s="19">
        <v>104</v>
      </c>
      <c r="H21" s="19">
        <v>51</v>
      </c>
      <c r="I21" s="19">
        <v>119</v>
      </c>
      <c r="J21" s="19">
        <v>51</v>
      </c>
      <c r="K21" s="19">
        <v>16</v>
      </c>
      <c r="L21" s="19">
        <v>0</v>
      </c>
      <c r="M21" s="19">
        <v>13</v>
      </c>
      <c r="N21" s="19">
        <v>3</v>
      </c>
      <c r="O21" s="19">
        <v>1</v>
      </c>
      <c r="P21" s="19">
        <v>5</v>
      </c>
      <c r="Q21" s="19">
        <v>262</v>
      </c>
      <c r="R21" s="19">
        <v>123</v>
      </c>
      <c r="S21" s="19">
        <v>15</v>
      </c>
      <c r="T21" s="19">
        <v>3</v>
      </c>
      <c r="U21" s="19">
        <v>6</v>
      </c>
      <c r="V21" s="19">
        <v>0</v>
      </c>
      <c r="W21" s="19">
        <v>17</v>
      </c>
      <c r="X21" s="19">
        <v>2</v>
      </c>
      <c r="Y21" s="19">
        <v>6</v>
      </c>
      <c r="Z21" s="19">
        <v>0</v>
      </c>
      <c r="AA21" s="19">
        <v>13</v>
      </c>
      <c r="AB21" s="19">
        <v>0</v>
      </c>
      <c r="AC21" s="19">
        <v>36</v>
      </c>
      <c r="AD21" s="19">
        <v>4</v>
      </c>
      <c r="AE21" s="19">
        <v>0</v>
      </c>
      <c r="AF21" s="19">
        <v>0</v>
      </c>
      <c r="AG21" s="19">
        <v>1</v>
      </c>
      <c r="AH21" s="19">
        <v>0</v>
      </c>
      <c r="AI21" s="19">
        <v>94</v>
      </c>
      <c r="AJ21" s="19">
        <v>9</v>
      </c>
    </row>
    <row r="22" spans="2:36" ht="20.100000000000001" customHeight="1" thickBot="1" x14ac:dyDescent="0.25">
      <c r="B22" s="4" t="s">
        <v>206</v>
      </c>
      <c r="C22" s="19">
        <v>0</v>
      </c>
      <c r="D22" s="19">
        <v>0</v>
      </c>
      <c r="E22" s="19">
        <v>0</v>
      </c>
      <c r="F22" s="19">
        <v>0</v>
      </c>
      <c r="G22" s="19">
        <v>34</v>
      </c>
      <c r="H22" s="19">
        <v>0</v>
      </c>
      <c r="I22" s="19">
        <v>34</v>
      </c>
      <c r="J22" s="19">
        <v>0</v>
      </c>
      <c r="K22" s="19">
        <v>1</v>
      </c>
      <c r="L22" s="19">
        <v>0</v>
      </c>
      <c r="M22" s="19">
        <v>2</v>
      </c>
      <c r="N22" s="19">
        <v>0</v>
      </c>
      <c r="O22" s="19">
        <v>0</v>
      </c>
      <c r="P22" s="19">
        <v>0</v>
      </c>
      <c r="Q22" s="19">
        <v>71</v>
      </c>
      <c r="R22" s="19">
        <v>0</v>
      </c>
      <c r="S22" s="19">
        <v>9</v>
      </c>
      <c r="T22" s="19">
        <v>0</v>
      </c>
      <c r="U22" s="19">
        <v>0</v>
      </c>
      <c r="V22" s="19">
        <v>0</v>
      </c>
      <c r="W22" s="19">
        <v>5</v>
      </c>
      <c r="X22" s="19">
        <v>0</v>
      </c>
      <c r="Y22" s="19">
        <v>1</v>
      </c>
      <c r="Z22" s="19">
        <v>0</v>
      </c>
      <c r="AA22" s="19">
        <v>5</v>
      </c>
      <c r="AB22" s="19">
        <v>0</v>
      </c>
      <c r="AC22" s="19">
        <v>9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29</v>
      </c>
      <c r="AJ22" s="19">
        <v>0</v>
      </c>
    </row>
    <row r="23" spans="2:36" ht="20.100000000000001" customHeight="1" thickBot="1" x14ac:dyDescent="0.25">
      <c r="B23" s="4" t="s">
        <v>207</v>
      </c>
      <c r="C23" s="19">
        <v>0</v>
      </c>
      <c r="D23" s="19">
        <v>0</v>
      </c>
      <c r="E23" s="19">
        <v>0</v>
      </c>
      <c r="F23" s="19">
        <v>0</v>
      </c>
      <c r="G23" s="19">
        <v>11</v>
      </c>
      <c r="H23" s="19">
        <v>0</v>
      </c>
      <c r="I23" s="19">
        <v>11</v>
      </c>
      <c r="J23" s="19">
        <v>0</v>
      </c>
      <c r="K23" s="19">
        <v>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27</v>
      </c>
      <c r="R23" s="19">
        <v>0</v>
      </c>
      <c r="S23" s="19">
        <v>1</v>
      </c>
      <c r="T23" s="19">
        <v>0</v>
      </c>
      <c r="U23" s="19">
        <v>5</v>
      </c>
      <c r="V23" s="19">
        <v>0</v>
      </c>
      <c r="W23" s="19">
        <v>5</v>
      </c>
      <c r="X23" s="19">
        <v>0</v>
      </c>
      <c r="Y23" s="19">
        <v>1</v>
      </c>
      <c r="Z23" s="19">
        <v>0</v>
      </c>
      <c r="AA23" s="19">
        <v>5</v>
      </c>
      <c r="AB23" s="19">
        <v>0</v>
      </c>
      <c r="AC23" s="19">
        <v>5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22</v>
      </c>
      <c r="AJ23" s="19">
        <v>0</v>
      </c>
    </row>
    <row r="24" spans="2:36" ht="20.100000000000001" customHeight="1" thickBot="1" x14ac:dyDescent="0.25">
      <c r="B24" s="4" t="s">
        <v>208</v>
      </c>
      <c r="C24" s="19">
        <v>5</v>
      </c>
      <c r="D24" s="19">
        <v>0</v>
      </c>
      <c r="E24" s="19">
        <v>12</v>
      </c>
      <c r="F24" s="19">
        <v>2</v>
      </c>
      <c r="G24" s="19">
        <v>65</v>
      </c>
      <c r="H24" s="19">
        <v>44</v>
      </c>
      <c r="I24" s="19">
        <v>67</v>
      </c>
      <c r="J24" s="19">
        <v>42</v>
      </c>
      <c r="K24" s="19">
        <v>3</v>
      </c>
      <c r="L24" s="19">
        <v>0</v>
      </c>
      <c r="M24" s="19">
        <v>1</v>
      </c>
      <c r="N24" s="19">
        <v>0</v>
      </c>
      <c r="O24" s="19">
        <v>7</v>
      </c>
      <c r="P24" s="19">
        <v>0</v>
      </c>
      <c r="Q24" s="19">
        <v>160</v>
      </c>
      <c r="R24" s="19">
        <v>88</v>
      </c>
      <c r="S24" s="19">
        <v>23</v>
      </c>
      <c r="T24" s="19">
        <v>0</v>
      </c>
      <c r="U24" s="19">
        <v>0</v>
      </c>
      <c r="V24" s="19">
        <v>0</v>
      </c>
      <c r="W24" s="19">
        <v>1</v>
      </c>
      <c r="X24" s="19">
        <v>0</v>
      </c>
      <c r="Y24" s="19">
        <v>0</v>
      </c>
      <c r="Z24" s="19">
        <v>0</v>
      </c>
      <c r="AA24" s="19">
        <v>14</v>
      </c>
      <c r="AB24" s="19">
        <v>0</v>
      </c>
      <c r="AC24" s="19">
        <v>27</v>
      </c>
      <c r="AD24" s="19">
        <v>0</v>
      </c>
      <c r="AE24" s="19">
        <v>0</v>
      </c>
      <c r="AF24" s="19">
        <v>0</v>
      </c>
      <c r="AG24" s="19">
        <v>28</v>
      </c>
      <c r="AH24" s="19">
        <v>0</v>
      </c>
      <c r="AI24" s="19">
        <v>93</v>
      </c>
      <c r="AJ24" s="19">
        <v>0</v>
      </c>
    </row>
    <row r="25" spans="2:36" ht="20.100000000000001" customHeight="1" thickBot="1" x14ac:dyDescent="0.25">
      <c r="B25" s="4" t="s">
        <v>209</v>
      </c>
      <c r="C25" s="19">
        <v>6</v>
      </c>
      <c r="D25" s="19">
        <v>0</v>
      </c>
      <c r="E25" s="19">
        <v>3</v>
      </c>
      <c r="F25" s="19">
        <v>0</v>
      </c>
      <c r="G25" s="19">
        <v>105</v>
      </c>
      <c r="H25" s="19">
        <v>42</v>
      </c>
      <c r="I25" s="19">
        <v>104</v>
      </c>
      <c r="J25" s="19">
        <v>42</v>
      </c>
      <c r="K25" s="19">
        <v>0</v>
      </c>
      <c r="L25" s="19">
        <v>2</v>
      </c>
      <c r="M25" s="19">
        <v>13</v>
      </c>
      <c r="N25" s="19">
        <v>2</v>
      </c>
      <c r="O25" s="19">
        <v>4</v>
      </c>
      <c r="P25" s="19">
        <v>2</v>
      </c>
      <c r="Q25" s="19">
        <v>235</v>
      </c>
      <c r="R25" s="19">
        <v>90</v>
      </c>
      <c r="S25" s="19">
        <v>21</v>
      </c>
      <c r="T25" s="19">
        <v>0</v>
      </c>
      <c r="U25" s="19">
        <v>3</v>
      </c>
      <c r="V25" s="19">
        <v>0</v>
      </c>
      <c r="W25" s="19">
        <v>22</v>
      </c>
      <c r="X25" s="19">
        <v>3</v>
      </c>
      <c r="Y25" s="19">
        <v>4</v>
      </c>
      <c r="Z25" s="19">
        <v>0</v>
      </c>
      <c r="AA25" s="19">
        <v>3</v>
      </c>
      <c r="AB25" s="19">
        <v>3</v>
      </c>
      <c r="AC25" s="19">
        <v>57</v>
      </c>
      <c r="AD25" s="19">
        <v>3</v>
      </c>
      <c r="AE25" s="19">
        <v>0</v>
      </c>
      <c r="AF25" s="19">
        <v>0</v>
      </c>
      <c r="AG25" s="19">
        <v>23</v>
      </c>
      <c r="AH25" s="19">
        <v>0</v>
      </c>
      <c r="AI25" s="19">
        <v>133</v>
      </c>
      <c r="AJ25" s="19">
        <v>9</v>
      </c>
    </row>
    <row r="26" spans="2:36" ht="20.100000000000001" customHeight="1" thickBot="1" x14ac:dyDescent="0.25">
      <c r="B26" s="4" t="s">
        <v>210</v>
      </c>
      <c r="C26" s="19">
        <v>7</v>
      </c>
      <c r="D26" s="19">
        <v>7</v>
      </c>
      <c r="E26" s="19">
        <v>8</v>
      </c>
      <c r="F26" s="19">
        <v>0</v>
      </c>
      <c r="G26" s="19">
        <v>136</v>
      </c>
      <c r="H26" s="19">
        <v>68</v>
      </c>
      <c r="I26" s="19">
        <v>137</v>
      </c>
      <c r="J26" s="19">
        <v>62</v>
      </c>
      <c r="K26" s="19">
        <v>12</v>
      </c>
      <c r="L26" s="19">
        <v>0</v>
      </c>
      <c r="M26" s="19">
        <v>14</v>
      </c>
      <c r="N26" s="19">
        <v>36</v>
      </c>
      <c r="O26" s="19">
        <v>9</v>
      </c>
      <c r="P26" s="19">
        <v>29</v>
      </c>
      <c r="Q26" s="19">
        <v>323</v>
      </c>
      <c r="R26" s="19">
        <v>202</v>
      </c>
      <c r="S26" s="19">
        <v>19</v>
      </c>
      <c r="T26" s="19">
        <v>5</v>
      </c>
      <c r="U26" s="19">
        <v>9</v>
      </c>
      <c r="V26" s="19">
        <v>1</v>
      </c>
      <c r="W26" s="19">
        <v>34</v>
      </c>
      <c r="X26" s="19">
        <v>3</v>
      </c>
      <c r="Y26" s="19">
        <v>3</v>
      </c>
      <c r="Z26" s="19">
        <v>0</v>
      </c>
      <c r="AA26" s="19">
        <v>6</v>
      </c>
      <c r="AB26" s="19">
        <v>1</v>
      </c>
      <c r="AC26" s="19">
        <v>28</v>
      </c>
      <c r="AD26" s="19">
        <v>6</v>
      </c>
      <c r="AE26" s="19">
        <v>0</v>
      </c>
      <c r="AF26" s="19">
        <v>0</v>
      </c>
      <c r="AG26" s="19">
        <v>27</v>
      </c>
      <c r="AH26" s="19">
        <v>17</v>
      </c>
      <c r="AI26" s="19">
        <v>126</v>
      </c>
      <c r="AJ26" s="19">
        <v>33</v>
      </c>
    </row>
    <row r="27" spans="2:36" ht="20.100000000000001" customHeight="1" thickBot="1" x14ac:dyDescent="0.25">
      <c r="B27" s="4" t="s">
        <v>211</v>
      </c>
      <c r="C27" s="19">
        <v>1</v>
      </c>
      <c r="D27" s="19">
        <v>0</v>
      </c>
      <c r="E27" s="19">
        <v>0</v>
      </c>
      <c r="F27" s="19">
        <v>0</v>
      </c>
      <c r="G27" s="19">
        <v>50</v>
      </c>
      <c r="H27" s="19">
        <v>37</v>
      </c>
      <c r="I27" s="19">
        <v>83</v>
      </c>
      <c r="J27" s="19">
        <v>24</v>
      </c>
      <c r="K27" s="19">
        <v>37</v>
      </c>
      <c r="L27" s="19">
        <v>0</v>
      </c>
      <c r="M27" s="19">
        <v>3</v>
      </c>
      <c r="N27" s="19">
        <v>0</v>
      </c>
      <c r="O27" s="19">
        <v>5</v>
      </c>
      <c r="P27" s="19">
        <v>0</v>
      </c>
      <c r="Q27" s="19">
        <v>179</v>
      </c>
      <c r="R27" s="19">
        <v>61</v>
      </c>
      <c r="S27" s="19">
        <v>29</v>
      </c>
      <c r="T27" s="19">
        <v>0</v>
      </c>
      <c r="U27" s="19">
        <v>0</v>
      </c>
      <c r="V27" s="19">
        <v>0</v>
      </c>
      <c r="W27" s="19">
        <v>41</v>
      </c>
      <c r="X27" s="19">
        <v>0</v>
      </c>
      <c r="Y27" s="19">
        <v>7</v>
      </c>
      <c r="Z27" s="19">
        <v>0</v>
      </c>
      <c r="AA27" s="19">
        <v>25</v>
      </c>
      <c r="AB27" s="19">
        <v>0</v>
      </c>
      <c r="AC27" s="19">
        <v>46</v>
      </c>
      <c r="AD27" s="19">
        <v>0</v>
      </c>
      <c r="AE27" s="19">
        <v>2</v>
      </c>
      <c r="AF27" s="19">
        <v>0</v>
      </c>
      <c r="AG27" s="19">
        <v>7</v>
      </c>
      <c r="AH27" s="19">
        <v>0</v>
      </c>
      <c r="AI27" s="19">
        <v>157</v>
      </c>
      <c r="AJ27" s="19">
        <v>0</v>
      </c>
    </row>
    <row r="28" spans="2:36" ht="20.100000000000001" customHeight="1" thickBot="1" x14ac:dyDescent="0.25">
      <c r="B28" s="4" t="s">
        <v>212</v>
      </c>
      <c r="C28" s="19">
        <v>6</v>
      </c>
      <c r="D28" s="19">
        <v>1</v>
      </c>
      <c r="E28" s="19">
        <v>12</v>
      </c>
      <c r="F28" s="19">
        <v>0</v>
      </c>
      <c r="G28" s="19">
        <v>83</v>
      </c>
      <c r="H28" s="19">
        <v>33</v>
      </c>
      <c r="I28" s="19">
        <v>99</v>
      </c>
      <c r="J28" s="19">
        <v>33</v>
      </c>
      <c r="K28" s="19">
        <v>20</v>
      </c>
      <c r="L28" s="19">
        <v>22</v>
      </c>
      <c r="M28" s="19">
        <v>24</v>
      </c>
      <c r="N28" s="19">
        <v>6</v>
      </c>
      <c r="O28" s="19">
        <v>32</v>
      </c>
      <c r="P28" s="19">
        <v>7</v>
      </c>
      <c r="Q28" s="19">
        <v>276</v>
      </c>
      <c r="R28" s="19">
        <v>102</v>
      </c>
      <c r="S28" s="19">
        <v>10</v>
      </c>
      <c r="T28" s="19">
        <v>1</v>
      </c>
      <c r="U28" s="19">
        <v>8</v>
      </c>
      <c r="V28" s="19">
        <v>0</v>
      </c>
      <c r="W28" s="19">
        <v>17</v>
      </c>
      <c r="X28" s="19">
        <v>8</v>
      </c>
      <c r="Y28" s="19">
        <v>1</v>
      </c>
      <c r="Z28" s="19">
        <v>0</v>
      </c>
      <c r="AA28" s="19">
        <v>1</v>
      </c>
      <c r="AB28" s="19">
        <v>3</v>
      </c>
      <c r="AC28" s="19">
        <v>32</v>
      </c>
      <c r="AD28" s="19">
        <v>5</v>
      </c>
      <c r="AE28" s="19">
        <v>0</v>
      </c>
      <c r="AF28" s="19">
        <v>0</v>
      </c>
      <c r="AG28" s="19">
        <v>13</v>
      </c>
      <c r="AH28" s="19">
        <v>0</v>
      </c>
      <c r="AI28" s="19">
        <v>82</v>
      </c>
      <c r="AJ28" s="19">
        <v>17</v>
      </c>
    </row>
    <row r="29" spans="2:36" ht="20.100000000000001" customHeight="1" thickBot="1" x14ac:dyDescent="0.25">
      <c r="B29" s="5" t="s">
        <v>213</v>
      </c>
      <c r="C29" s="27">
        <v>0</v>
      </c>
      <c r="D29" s="27">
        <v>0</v>
      </c>
      <c r="E29" s="27">
        <v>0</v>
      </c>
      <c r="F29" s="27">
        <v>0</v>
      </c>
      <c r="G29" s="27">
        <v>42</v>
      </c>
      <c r="H29" s="27">
        <v>4</v>
      </c>
      <c r="I29" s="27">
        <v>45</v>
      </c>
      <c r="J29" s="27">
        <v>4</v>
      </c>
      <c r="K29" s="27">
        <v>9</v>
      </c>
      <c r="L29" s="27">
        <v>0</v>
      </c>
      <c r="M29" s="27">
        <v>29</v>
      </c>
      <c r="N29" s="27">
        <v>0</v>
      </c>
      <c r="O29" s="27">
        <v>0</v>
      </c>
      <c r="P29" s="27">
        <v>0</v>
      </c>
      <c r="Q29" s="27">
        <v>125</v>
      </c>
      <c r="R29" s="27">
        <v>8</v>
      </c>
      <c r="S29" s="27">
        <v>2</v>
      </c>
      <c r="T29" s="27">
        <v>0</v>
      </c>
      <c r="U29" s="27">
        <v>1</v>
      </c>
      <c r="V29" s="27">
        <v>0</v>
      </c>
      <c r="W29" s="27">
        <v>1</v>
      </c>
      <c r="X29" s="27">
        <v>0</v>
      </c>
      <c r="Y29" s="27">
        <v>0</v>
      </c>
      <c r="Z29" s="27">
        <v>0</v>
      </c>
      <c r="AA29" s="27">
        <v>3</v>
      </c>
      <c r="AB29" s="27">
        <v>0</v>
      </c>
      <c r="AC29" s="27">
        <v>3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10</v>
      </c>
      <c r="AJ29" s="27">
        <v>0</v>
      </c>
    </row>
    <row r="30" spans="2:36" ht="20.100000000000001" customHeight="1" thickBot="1" x14ac:dyDescent="0.25">
      <c r="B30" s="6" t="s">
        <v>214</v>
      </c>
      <c r="C30" s="29">
        <v>0</v>
      </c>
      <c r="D30" s="29">
        <v>1</v>
      </c>
      <c r="E30" s="29">
        <v>0</v>
      </c>
      <c r="F30" s="29">
        <v>0</v>
      </c>
      <c r="G30" s="29">
        <v>18</v>
      </c>
      <c r="H30" s="29">
        <v>1</v>
      </c>
      <c r="I30" s="29">
        <v>18</v>
      </c>
      <c r="J30" s="29">
        <v>1</v>
      </c>
      <c r="K30" s="29">
        <v>1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37</v>
      </c>
      <c r="R30" s="29">
        <v>3</v>
      </c>
      <c r="S30" s="29">
        <v>4</v>
      </c>
      <c r="T30" s="29">
        <v>0</v>
      </c>
      <c r="U30" s="29">
        <v>0</v>
      </c>
      <c r="V30" s="29">
        <v>0</v>
      </c>
      <c r="W30" s="29">
        <v>1</v>
      </c>
      <c r="X30" s="29">
        <v>0</v>
      </c>
      <c r="Y30" s="29">
        <v>0</v>
      </c>
      <c r="Z30" s="29">
        <v>0</v>
      </c>
      <c r="AA30" s="29">
        <v>1</v>
      </c>
      <c r="AB30" s="29">
        <v>0</v>
      </c>
      <c r="AC30" s="29">
        <v>5</v>
      </c>
      <c r="AD30" s="29">
        <v>0</v>
      </c>
      <c r="AE30" s="29">
        <v>0</v>
      </c>
      <c r="AF30" s="29">
        <v>0</v>
      </c>
      <c r="AG30" s="29">
        <v>3</v>
      </c>
      <c r="AH30" s="29">
        <v>0</v>
      </c>
      <c r="AI30" s="29">
        <v>14</v>
      </c>
      <c r="AJ30" s="29">
        <v>0</v>
      </c>
    </row>
    <row r="31" spans="2:36" ht="20.100000000000001" customHeight="1" thickBot="1" x14ac:dyDescent="0.25">
      <c r="B31" s="4" t="s">
        <v>215</v>
      </c>
      <c r="C31" s="29">
        <v>2</v>
      </c>
      <c r="D31" s="29">
        <v>0</v>
      </c>
      <c r="E31" s="29">
        <v>6</v>
      </c>
      <c r="F31" s="29">
        <v>0</v>
      </c>
      <c r="G31" s="29">
        <v>79</v>
      </c>
      <c r="H31" s="29">
        <v>0</v>
      </c>
      <c r="I31" s="29">
        <v>80</v>
      </c>
      <c r="J31" s="29">
        <v>0</v>
      </c>
      <c r="K31" s="29">
        <v>6</v>
      </c>
      <c r="L31" s="29">
        <v>0</v>
      </c>
      <c r="M31" s="29">
        <v>8</v>
      </c>
      <c r="N31" s="29">
        <v>0</v>
      </c>
      <c r="O31" s="29">
        <v>0</v>
      </c>
      <c r="P31" s="29">
        <v>0</v>
      </c>
      <c r="Q31" s="29">
        <v>181</v>
      </c>
      <c r="R31" s="29">
        <v>0</v>
      </c>
      <c r="S31" s="29">
        <v>8</v>
      </c>
      <c r="T31" s="29">
        <v>0</v>
      </c>
      <c r="U31" s="29">
        <v>0</v>
      </c>
      <c r="V31" s="29">
        <v>0</v>
      </c>
      <c r="W31" s="29">
        <v>6</v>
      </c>
      <c r="X31" s="29">
        <v>0</v>
      </c>
      <c r="Y31" s="29">
        <v>1</v>
      </c>
      <c r="Z31" s="29">
        <v>0</v>
      </c>
      <c r="AA31" s="29">
        <v>5</v>
      </c>
      <c r="AB31" s="29">
        <v>0</v>
      </c>
      <c r="AC31" s="29">
        <v>13</v>
      </c>
      <c r="AD31" s="29">
        <v>0</v>
      </c>
      <c r="AE31" s="29">
        <v>0</v>
      </c>
      <c r="AF31" s="29">
        <v>0</v>
      </c>
      <c r="AG31" s="29">
        <v>1</v>
      </c>
      <c r="AH31" s="29">
        <v>0</v>
      </c>
      <c r="AI31" s="29">
        <v>34</v>
      </c>
      <c r="AJ31" s="29">
        <v>0</v>
      </c>
    </row>
    <row r="32" spans="2:36" ht="20.100000000000001" customHeight="1" thickBot="1" x14ac:dyDescent="0.25">
      <c r="B32" s="4" t="s">
        <v>216</v>
      </c>
      <c r="C32" s="28">
        <v>0</v>
      </c>
      <c r="D32" s="28">
        <v>5</v>
      </c>
      <c r="E32" s="28">
        <v>0</v>
      </c>
      <c r="F32" s="28">
        <v>0</v>
      </c>
      <c r="G32" s="28">
        <v>36</v>
      </c>
      <c r="H32" s="28">
        <v>5</v>
      </c>
      <c r="I32" s="28">
        <v>36</v>
      </c>
      <c r="J32" s="28">
        <v>5</v>
      </c>
      <c r="K32" s="28">
        <v>0</v>
      </c>
      <c r="L32" s="28">
        <v>0</v>
      </c>
      <c r="M32" s="28">
        <v>0</v>
      </c>
      <c r="N32" s="28">
        <v>0</v>
      </c>
      <c r="O32" s="28">
        <v>3</v>
      </c>
      <c r="P32" s="28">
        <v>0</v>
      </c>
      <c r="Q32" s="28">
        <v>75</v>
      </c>
      <c r="R32" s="28">
        <v>15</v>
      </c>
      <c r="S32" s="28">
        <v>7</v>
      </c>
      <c r="T32" s="28">
        <v>0</v>
      </c>
      <c r="U32" s="28">
        <v>0</v>
      </c>
      <c r="V32" s="28">
        <v>0</v>
      </c>
      <c r="W32" s="28">
        <v>9</v>
      </c>
      <c r="X32" s="28">
        <v>0</v>
      </c>
      <c r="Y32" s="28">
        <v>0</v>
      </c>
      <c r="Z32" s="28">
        <v>0</v>
      </c>
      <c r="AA32" s="28">
        <v>1</v>
      </c>
      <c r="AB32" s="28">
        <v>0</v>
      </c>
      <c r="AC32" s="28">
        <v>13</v>
      </c>
      <c r="AD32" s="28">
        <v>0</v>
      </c>
      <c r="AE32" s="28">
        <v>1</v>
      </c>
      <c r="AF32" s="28">
        <v>0</v>
      </c>
      <c r="AG32" s="28">
        <v>0</v>
      </c>
      <c r="AH32" s="28">
        <v>0</v>
      </c>
      <c r="AI32" s="28">
        <v>31</v>
      </c>
      <c r="AJ32" s="28">
        <v>0</v>
      </c>
    </row>
    <row r="33" spans="2:36" ht="20.100000000000001" customHeight="1" thickBot="1" x14ac:dyDescent="0.25">
      <c r="B33" s="4" t="s">
        <v>217</v>
      </c>
      <c r="C33" s="19">
        <v>0</v>
      </c>
      <c r="D33" s="19">
        <v>0</v>
      </c>
      <c r="E33" s="19">
        <v>3</v>
      </c>
      <c r="F33" s="19">
        <v>0</v>
      </c>
      <c r="G33" s="19">
        <v>22</v>
      </c>
      <c r="H33" s="19">
        <v>1</v>
      </c>
      <c r="I33" s="19">
        <v>18</v>
      </c>
      <c r="J33" s="19">
        <v>0</v>
      </c>
      <c r="K33" s="19">
        <v>0</v>
      </c>
      <c r="L33" s="19">
        <v>0</v>
      </c>
      <c r="M33" s="19">
        <v>1</v>
      </c>
      <c r="N33" s="19">
        <v>0</v>
      </c>
      <c r="O33" s="19">
        <v>3</v>
      </c>
      <c r="P33" s="19">
        <v>0</v>
      </c>
      <c r="Q33" s="19">
        <v>47</v>
      </c>
      <c r="R33" s="19">
        <v>1</v>
      </c>
      <c r="S33" s="19">
        <v>1</v>
      </c>
      <c r="T33" s="19">
        <v>0</v>
      </c>
      <c r="U33" s="19">
        <v>0</v>
      </c>
      <c r="V33" s="19">
        <v>0</v>
      </c>
      <c r="W33" s="19">
        <v>2</v>
      </c>
      <c r="X33" s="19">
        <v>0</v>
      </c>
      <c r="Y33" s="19">
        <v>0</v>
      </c>
      <c r="Z33" s="19">
        <v>0</v>
      </c>
      <c r="AA33" s="19">
        <v>1</v>
      </c>
      <c r="AB33" s="19">
        <v>0</v>
      </c>
      <c r="AC33" s="19">
        <v>1</v>
      </c>
      <c r="AD33" s="19">
        <v>0</v>
      </c>
      <c r="AE33" s="19">
        <v>0</v>
      </c>
      <c r="AF33" s="19">
        <v>0</v>
      </c>
      <c r="AG33" s="19">
        <v>1</v>
      </c>
      <c r="AH33" s="19">
        <v>0</v>
      </c>
      <c r="AI33" s="19">
        <v>6</v>
      </c>
      <c r="AJ33" s="19">
        <v>0</v>
      </c>
    </row>
    <row r="34" spans="2:36" ht="20.100000000000001" customHeight="1" thickBot="1" x14ac:dyDescent="0.25">
      <c r="B34" s="4" t="s">
        <v>218</v>
      </c>
      <c r="C34" s="19">
        <v>0</v>
      </c>
      <c r="D34" s="19">
        <v>0</v>
      </c>
      <c r="E34" s="19">
        <v>3</v>
      </c>
      <c r="F34" s="19">
        <v>1</v>
      </c>
      <c r="G34" s="19">
        <v>4</v>
      </c>
      <c r="H34" s="19">
        <v>24</v>
      </c>
      <c r="I34" s="19">
        <v>4</v>
      </c>
      <c r="J34" s="19">
        <v>21</v>
      </c>
      <c r="K34" s="19">
        <v>1</v>
      </c>
      <c r="L34" s="19">
        <v>0</v>
      </c>
      <c r="M34" s="19">
        <v>1</v>
      </c>
      <c r="N34" s="19">
        <v>0</v>
      </c>
      <c r="O34" s="19">
        <v>0</v>
      </c>
      <c r="P34" s="19">
        <v>1</v>
      </c>
      <c r="Q34" s="19">
        <v>13</v>
      </c>
      <c r="R34" s="19">
        <v>47</v>
      </c>
      <c r="S34" s="19">
        <v>1</v>
      </c>
      <c r="T34" s="19">
        <v>0</v>
      </c>
      <c r="U34" s="19">
        <v>0</v>
      </c>
      <c r="V34" s="19">
        <v>0</v>
      </c>
      <c r="W34" s="19">
        <v>2</v>
      </c>
      <c r="X34" s="19">
        <v>0</v>
      </c>
      <c r="Y34" s="19">
        <v>0</v>
      </c>
      <c r="Z34" s="19">
        <v>0</v>
      </c>
      <c r="AA34" s="19">
        <v>2</v>
      </c>
      <c r="AB34" s="19">
        <v>0</v>
      </c>
      <c r="AC34" s="19">
        <v>2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7</v>
      </c>
      <c r="AJ34" s="19">
        <v>0</v>
      </c>
    </row>
    <row r="35" spans="2:36" ht="20.100000000000001" customHeight="1" thickBot="1" x14ac:dyDescent="0.25">
      <c r="B35" s="4" t="s">
        <v>219</v>
      </c>
      <c r="C35" s="19">
        <v>2</v>
      </c>
      <c r="D35" s="19">
        <v>0</v>
      </c>
      <c r="E35" s="19">
        <v>0</v>
      </c>
      <c r="F35" s="19">
        <v>0</v>
      </c>
      <c r="G35" s="19">
        <v>26</v>
      </c>
      <c r="H35" s="19">
        <v>0</v>
      </c>
      <c r="I35" s="19">
        <v>26</v>
      </c>
      <c r="J35" s="19">
        <v>0</v>
      </c>
      <c r="K35" s="19">
        <v>4</v>
      </c>
      <c r="L35" s="19">
        <v>0</v>
      </c>
      <c r="M35" s="19">
        <v>13</v>
      </c>
      <c r="N35" s="19">
        <v>0</v>
      </c>
      <c r="O35" s="19">
        <v>0</v>
      </c>
      <c r="P35" s="19">
        <v>0</v>
      </c>
      <c r="Q35" s="19">
        <v>71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10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10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20</v>
      </c>
      <c r="AJ35" s="19">
        <v>0</v>
      </c>
    </row>
    <row r="36" spans="2:36" ht="20.100000000000001" customHeight="1" thickBot="1" x14ac:dyDescent="0.25">
      <c r="B36" s="4" t="s">
        <v>220</v>
      </c>
      <c r="C36" s="19">
        <v>6</v>
      </c>
      <c r="D36" s="19">
        <v>0</v>
      </c>
      <c r="E36" s="19">
        <v>0</v>
      </c>
      <c r="F36" s="19">
        <v>0</v>
      </c>
      <c r="G36" s="19">
        <v>25</v>
      </c>
      <c r="H36" s="19">
        <v>0</v>
      </c>
      <c r="I36" s="19">
        <v>25</v>
      </c>
      <c r="J36" s="19">
        <v>0</v>
      </c>
      <c r="K36" s="19">
        <v>0</v>
      </c>
      <c r="L36" s="19">
        <v>0</v>
      </c>
      <c r="M36" s="19">
        <v>11</v>
      </c>
      <c r="N36" s="19">
        <v>0</v>
      </c>
      <c r="O36" s="19">
        <v>0</v>
      </c>
      <c r="P36" s="19">
        <v>0</v>
      </c>
      <c r="Q36" s="19">
        <v>67</v>
      </c>
      <c r="R36" s="19">
        <v>0</v>
      </c>
      <c r="S36" s="19">
        <v>5</v>
      </c>
      <c r="T36" s="19">
        <v>0</v>
      </c>
      <c r="U36" s="19">
        <v>0</v>
      </c>
      <c r="V36" s="19">
        <v>0</v>
      </c>
      <c r="W36" s="19">
        <v>4</v>
      </c>
      <c r="X36" s="19">
        <v>0</v>
      </c>
      <c r="Y36" s="19">
        <v>0</v>
      </c>
      <c r="Z36" s="19">
        <v>0</v>
      </c>
      <c r="AA36" s="19">
        <v>1</v>
      </c>
      <c r="AB36" s="19">
        <v>0</v>
      </c>
      <c r="AC36" s="19">
        <v>5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15</v>
      </c>
      <c r="AJ36" s="19">
        <v>0</v>
      </c>
    </row>
    <row r="37" spans="2:36" ht="20.100000000000001" customHeight="1" thickBot="1" x14ac:dyDescent="0.25">
      <c r="B37" s="4" t="s">
        <v>221</v>
      </c>
      <c r="C37" s="19">
        <v>0</v>
      </c>
      <c r="D37" s="19">
        <v>5</v>
      </c>
      <c r="E37" s="19">
        <v>46</v>
      </c>
      <c r="F37" s="19">
        <v>0</v>
      </c>
      <c r="G37" s="19">
        <v>55</v>
      </c>
      <c r="H37" s="19">
        <v>0</v>
      </c>
      <c r="I37" s="19">
        <v>55</v>
      </c>
      <c r="J37" s="19">
        <v>0</v>
      </c>
      <c r="K37" s="19">
        <v>50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206</v>
      </c>
      <c r="R37" s="19">
        <v>5</v>
      </c>
      <c r="S37" s="19">
        <v>14</v>
      </c>
      <c r="T37" s="19">
        <v>0</v>
      </c>
      <c r="U37" s="19">
        <v>0</v>
      </c>
      <c r="V37" s="19">
        <v>0</v>
      </c>
      <c r="W37" s="19">
        <v>16</v>
      </c>
      <c r="X37" s="19">
        <v>0</v>
      </c>
      <c r="Y37" s="19">
        <v>0</v>
      </c>
      <c r="Z37" s="19">
        <v>0</v>
      </c>
      <c r="AA37" s="19">
        <v>18</v>
      </c>
      <c r="AB37" s="19">
        <v>0</v>
      </c>
      <c r="AC37" s="19">
        <v>5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53</v>
      </c>
      <c r="AJ37" s="19">
        <v>0</v>
      </c>
    </row>
    <row r="38" spans="2:36" ht="20.100000000000001" customHeight="1" thickBot="1" x14ac:dyDescent="0.25">
      <c r="B38" s="4" t="s">
        <v>222</v>
      </c>
      <c r="C38" s="19">
        <v>0</v>
      </c>
      <c r="D38" s="19">
        <v>1</v>
      </c>
      <c r="E38" s="19">
        <v>0</v>
      </c>
      <c r="F38" s="19">
        <v>0</v>
      </c>
      <c r="G38" s="19">
        <v>19</v>
      </c>
      <c r="H38" s="19">
        <v>4</v>
      </c>
      <c r="I38" s="19">
        <v>19</v>
      </c>
      <c r="J38" s="19">
        <v>4</v>
      </c>
      <c r="K38" s="19">
        <v>0</v>
      </c>
      <c r="L38" s="19">
        <v>0</v>
      </c>
      <c r="M38" s="19">
        <v>0</v>
      </c>
      <c r="N38" s="19">
        <v>3</v>
      </c>
      <c r="O38" s="19">
        <v>0</v>
      </c>
      <c r="P38" s="19">
        <v>0</v>
      </c>
      <c r="Q38" s="19">
        <v>38</v>
      </c>
      <c r="R38" s="19">
        <v>12</v>
      </c>
      <c r="S38" s="19">
        <v>1</v>
      </c>
      <c r="T38" s="19">
        <v>0</v>
      </c>
      <c r="U38" s="19">
        <v>1</v>
      </c>
      <c r="V38" s="19">
        <v>0</v>
      </c>
      <c r="W38" s="19">
        <v>2</v>
      </c>
      <c r="X38" s="19">
        <v>0</v>
      </c>
      <c r="Y38" s="19">
        <v>0</v>
      </c>
      <c r="Z38" s="19">
        <v>0</v>
      </c>
      <c r="AA38" s="19">
        <v>2</v>
      </c>
      <c r="AB38" s="19">
        <v>0</v>
      </c>
      <c r="AC38" s="19">
        <v>4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10</v>
      </c>
      <c r="AJ38" s="19">
        <v>0</v>
      </c>
    </row>
    <row r="39" spans="2:36" ht="20.100000000000001" customHeight="1" thickBot="1" x14ac:dyDescent="0.25">
      <c r="B39" s="4" t="s">
        <v>223</v>
      </c>
      <c r="C39" s="19">
        <v>5</v>
      </c>
      <c r="D39" s="19">
        <v>0</v>
      </c>
      <c r="E39" s="19">
        <v>7</v>
      </c>
      <c r="F39" s="19">
        <v>0</v>
      </c>
      <c r="G39" s="19">
        <v>69</v>
      </c>
      <c r="H39" s="19">
        <v>0</v>
      </c>
      <c r="I39" s="19">
        <v>69</v>
      </c>
      <c r="J39" s="19">
        <v>0</v>
      </c>
      <c r="K39" s="19">
        <v>1</v>
      </c>
      <c r="L39" s="19">
        <v>0</v>
      </c>
      <c r="M39" s="19">
        <v>67</v>
      </c>
      <c r="N39" s="19">
        <v>0</v>
      </c>
      <c r="O39" s="19">
        <v>2</v>
      </c>
      <c r="P39" s="19">
        <v>0</v>
      </c>
      <c r="Q39" s="19">
        <v>220</v>
      </c>
      <c r="R39" s="19">
        <v>0</v>
      </c>
      <c r="S39" s="19">
        <v>6</v>
      </c>
      <c r="T39" s="19">
        <v>0</v>
      </c>
      <c r="U39" s="19">
        <v>0</v>
      </c>
      <c r="V39" s="19">
        <v>0</v>
      </c>
      <c r="W39" s="19">
        <v>9</v>
      </c>
      <c r="X39" s="19">
        <v>0</v>
      </c>
      <c r="Y39" s="19">
        <v>0</v>
      </c>
      <c r="Z39" s="19">
        <v>0</v>
      </c>
      <c r="AA39" s="19">
        <v>5</v>
      </c>
      <c r="AB39" s="19">
        <v>0</v>
      </c>
      <c r="AC39" s="19">
        <v>10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30</v>
      </c>
      <c r="AJ39" s="19">
        <v>0</v>
      </c>
    </row>
    <row r="40" spans="2:36" ht="20.100000000000001" customHeight="1" thickBot="1" x14ac:dyDescent="0.25">
      <c r="B40" s="4" t="s">
        <v>224</v>
      </c>
      <c r="C40" s="19">
        <v>0</v>
      </c>
      <c r="D40" s="19">
        <v>0</v>
      </c>
      <c r="E40" s="19">
        <v>2</v>
      </c>
      <c r="F40" s="19">
        <v>1</v>
      </c>
      <c r="G40" s="19">
        <v>58</v>
      </c>
      <c r="H40" s="19">
        <v>6</v>
      </c>
      <c r="I40" s="19">
        <v>55</v>
      </c>
      <c r="J40" s="19">
        <v>5</v>
      </c>
      <c r="K40" s="19">
        <v>2</v>
      </c>
      <c r="L40" s="19">
        <v>0</v>
      </c>
      <c r="M40" s="19">
        <v>21</v>
      </c>
      <c r="N40" s="19">
        <v>3</v>
      </c>
      <c r="O40" s="19">
        <v>4</v>
      </c>
      <c r="P40" s="19">
        <v>0</v>
      </c>
      <c r="Q40" s="19">
        <v>142</v>
      </c>
      <c r="R40" s="19">
        <v>15</v>
      </c>
      <c r="S40" s="19">
        <v>4</v>
      </c>
      <c r="T40" s="19">
        <v>1</v>
      </c>
      <c r="U40" s="19">
        <v>5</v>
      </c>
      <c r="V40" s="19">
        <v>0</v>
      </c>
      <c r="W40" s="19">
        <v>5</v>
      </c>
      <c r="X40" s="19">
        <v>0</v>
      </c>
      <c r="Y40" s="19">
        <v>0</v>
      </c>
      <c r="Z40" s="19">
        <v>0</v>
      </c>
      <c r="AA40" s="19">
        <v>5</v>
      </c>
      <c r="AB40" s="19">
        <v>0</v>
      </c>
      <c r="AC40" s="19">
        <v>17</v>
      </c>
      <c r="AD40" s="19">
        <v>1</v>
      </c>
      <c r="AE40" s="19">
        <v>0</v>
      </c>
      <c r="AF40" s="19">
        <v>0</v>
      </c>
      <c r="AG40" s="19">
        <v>11</v>
      </c>
      <c r="AH40" s="19">
        <v>0</v>
      </c>
      <c r="AI40" s="19">
        <v>47</v>
      </c>
      <c r="AJ40" s="19">
        <v>2</v>
      </c>
    </row>
    <row r="41" spans="2:36" ht="20.100000000000001" customHeight="1" thickBot="1" x14ac:dyDescent="0.25">
      <c r="B41" s="4" t="s">
        <v>225</v>
      </c>
      <c r="C41" s="19">
        <v>1</v>
      </c>
      <c r="D41" s="19">
        <v>0</v>
      </c>
      <c r="E41" s="19">
        <v>4</v>
      </c>
      <c r="F41" s="19">
        <v>0</v>
      </c>
      <c r="G41" s="19">
        <v>27</v>
      </c>
      <c r="H41" s="19">
        <v>5</v>
      </c>
      <c r="I41" s="19">
        <v>50</v>
      </c>
      <c r="J41" s="19">
        <v>5</v>
      </c>
      <c r="K41" s="19">
        <v>34</v>
      </c>
      <c r="L41" s="19">
        <v>0</v>
      </c>
      <c r="M41" s="19">
        <v>5</v>
      </c>
      <c r="N41" s="19">
        <v>0</v>
      </c>
      <c r="O41" s="19">
        <v>0</v>
      </c>
      <c r="P41" s="19">
        <v>0</v>
      </c>
      <c r="Q41" s="19">
        <v>121</v>
      </c>
      <c r="R41" s="19">
        <v>10</v>
      </c>
      <c r="S41" s="19">
        <v>18</v>
      </c>
      <c r="T41" s="19">
        <v>0</v>
      </c>
      <c r="U41" s="19">
        <v>0</v>
      </c>
      <c r="V41" s="19">
        <v>0</v>
      </c>
      <c r="W41" s="19">
        <v>15</v>
      </c>
      <c r="X41" s="19">
        <v>0</v>
      </c>
      <c r="Y41" s="19">
        <v>0</v>
      </c>
      <c r="Z41" s="19">
        <v>0</v>
      </c>
      <c r="AA41" s="19">
        <v>18</v>
      </c>
      <c r="AB41" s="19">
        <v>0</v>
      </c>
      <c r="AC41" s="19">
        <v>23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74</v>
      </c>
      <c r="AJ41" s="19">
        <v>0</v>
      </c>
    </row>
    <row r="42" spans="2:36" ht="20.100000000000001" customHeight="1" thickBot="1" x14ac:dyDescent="0.25">
      <c r="B42" s="4" t="s">
        <v>226</v>
      </c>
      <c r="C42" s="19">
        <v>0</v>
      </c>
      <c r="D42" s="19">
        <v>0</v>
      </c>
      <c r="E42" s="19">
        <v>0</v>
      </c>
      <c r="F42" s="19">
        <v>0</v>
      </c>
      <c r="G42" s="19">
        <v>16</v>
      </c>
      <c r="H42" s="19">
        <v>0</v>
      </c>
      <c r="I42" s="19">
        <v>16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32</v>
      </c>
      <c r="R42" s="19">
        <v>0</v>
      </c>
      <c r="S42" s="19">
        <v>5</v>
      </c>
      <c r="T42" s="19">
        <v>0</v>
      </c>
      <c r="U42" s="19">
        <v>0</v>
      </c>
      <c r="V42" s="19">
        <v>0</v>
      </c>
      <c r="W42" s="19">
        <v>2</v>
      </c>
      <c r="X42" s="19">
        <v>0</v>
      </c>
      <c r="Y42" s="19">
        <v>0</v>
      </c>
      <c r="Z42" s="19">
        <v>0</v>
      </c>
      <c r="AA42" s="19">
        <v>6</v>
      </c>
      <c r="AB42" s="19">
        <v>0</v>
      </c>
      <c r="AC42" s="19">
        <v>6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19</v>
      </c>
      <c r="AJ42" s="19">
        <v>0</v>
      </c>
    </row>
    <row r="43" spans="2:36" ht="20.100000000000001" customHeight="1" thickBot="1" x14ac:dyDescent="0.25">
      <c r="B43" s="4" t="s">
        <v>227</v>
      </c>
      <c r="C43" s="19">
        <v>0</v>
      </c>
      <c r="D43" s="19">
        <v>1</v>
      </c>
      <c r="E43" s="19">
        <v>0</v>
      </c>
      <c r="F43" s="19">
        <v>0</v>
      </c>
      <c r="G43" s="19">
        <v>37</v>
      </c>
      <c r="H43" s="19">
        <v>35</v>
      </c>
      <c r="I43" s="19">
        <v>37</v>
      </c>
      <c r="J43" s="19">
        <v>35</v>
      </c>
      <c r="K43" s="19">
        <v>4</v>
      </c>
      <c r="L43" s="19">
        <v>1</v>
      </c>
      <c r="M43" s="19">
        <v>18</v>
      </c>
      <c r="N43" s="19">
        <v>4</v>
      </c>
      <c r="O43" s="19">
        <v>0</v>
      </c>
      <c r="P43" s="19">
        <v>0</v>
      </c>
      <c r="Q43" s="19">
        <v>96</v>
      </c>
      <c r="R43" s="19">
        <v>76</v>
      </c>
      <c r="S43" s="19">
        <v>5</v>
      </c>
      <c r="T43" s="19">
        <v>12</v>
      </c>
      <c r="U43" s="19">
        <v>0</v>
      </c>
      <c r="V43" s="19">
        <v>0</v>
      </c>
      <c r="W43" s="19">
        <v>4</v>
      </c>
      <c r="X43" s="19">
        <v>8</v>
      </c>
      <c r="Y43" s="19">
        <v>0</v>
      </c>
      <c r="Z43" s="19">
        <v>0</v>
      </c>
      <c r="AA43" s="19">
        <v>6</v>
      </c>
      <c r="AB43" s="19">
        <v>0</v>
      </c>
      <c r="AC43" s="19">
        <v>7</v>
      </c>
      <c r="AD43" s="19">
        <v>12</v>
      </c>
      <c r="AE43" s="19">
        <v>0</v>
      </c>
      <c r="AF43" s="19">
        <v>0</v>
      </c>
      <c r="AG43" s="19">
        <v>0</v>
      </c>
      <c r="AH43" s="19">
        <v>0</v>
      </c>
      <c r="AI43" s="19">
        <v>22</v>
      </c>
      <c r="AJ43" s="19">
        <v>32</v>
      </c>
    </row>
    <row r="44" spans="2:36" ht="20.100000000000001" customHeight="1" thickBot="1" x14ac:dyDescent="0.25">
      <c r="B44" s="4" t="s">
        <v>228</v>
      </c>
      <c r="C44" s="19">
        <v>15</v>
      </c>
      <c r="D44" s="19">
        <v>0</v>
      </c>
      <c r="E44" s="19">
        <v>11</v>
      </c>
      <c r="F44" s="19">
        <v>0</v>
      </c>
      <c r="G44" s="19">
        <v>371</v>
      </c>
      <c r="H44" s="19">
        <v>0</v>
      </c>
      <c r="I44" s="19">
        <v>365</v>
      </c>
      <c r="J44" s="19">
        <v>0</v>
      </c>
      <c r="K44" s="19">
        <v>21</v>
      </c>
      <c r="L44" s="19">
        <v>0</v>
      </c>
      <c r="M44" s="19">
        <v>73</v>
      </c>
      <c r="N44" s="19">
        <v>0</v>
      </c>
      <c r="O44" s="19">
        <v>33</v>
      </c>
      <c r="P44" s="19">
        <v>0</v>
      </c>
      <c r="Q44" s="19">
        <v>889</v>
      </c>
      <c r="R44" s="19">
        <v>0</v>
      </c>
      <c r="S44" s="19">
        <v>64</v>
      </c>
      <c r="T44" s="19">
        <v>0</v>
      </c>
      <c r="U44" s="19">
        <v>19</v>
      </c>
      <c r="V44" s="19">
        <v>0</v>
      </c>
      <c r="W44" s="19">
        <v>84</v>
      </c>
      <c r="X44" s="19">
        <v>0</v>
      </c>
      <c r="Y44" s="19">
        <v>23</v>
      </c>
      <c r="Z44" s="19">
        <v>0</v>
      </c>
      <c r="AA44" s="19">
        <v>52</v>
      </c>
      <c r="AB44" s="19">
        <v>0</v>
      </c>
      <c r="AC44" s="19">
        <v>95</v>
      </c>
      <c r="AD44" s="19">
        <v>0</v>
      </c>
      <c r="AE44" s="19">
        <v>0</v>
      </c>
      <c r="AF44" s="19">
        <v>0</v>
      </c>
      <c r="AG44" s="19">
        <v>1</v>
      </c>
      <c r="AH44" s="19">
        <v>0</v>
      </c>
      <c r="AI44" s="19">
        <v>338</v>
      </c>
      <c r="AJ44" s="19">
        <v>0</v>
      </c>
    </row>
    <row r="45" spans="2:36" ht="20.100000000000001" customHeight="1" thickBot="1" x14ac:dyDescent="0.25">
      <c r="B45" s="4" t="s">
        <v>229</v>
      </c>
      <c r="C45" s="19">
        <v>0</v>
      </c>
      <c r="D45" s="19">
        <v>0</v>
      </c>
      <c r="E45" s="19">
        <v>0</v>
      </c>
      <c r="F45" s="19">
        <v>0</v>
      </c>
      <c r="G45" s="19">
        <v>24</v>
      </c>
      <c r="H45" s="19">
        <v>0</v>
      </c>
      <c r="I45" s="19">
        <v>44</v>
      </c>
      <c r="J45" s="19">
        <v>0</v>
      </c>
      <c r="K45" s="19">
        <v>14</v>
      </c>
      <c r="L45" s="19">
        <v>0</v>
      </c>
      <c r="M45" s="19">
        <v>11</v>
      </c>
      <c r="N45" s="19">
        <v>0</v>
      </c>
      <c r="O45" s="19">
        <v>0</v>
      </c>
      <c r="P45" s="19">
        <v>0</v>
      </c>
      <c r="Q45" s="19">
        <v>93</v>
      </c>
      <c r="R45" s="19">
        <v>0</v>
      </c>
      <c r="S45" s="19">
        <v>6</v>
      </c>
      <c r="T45" s="19">
        <v>0</v>
      </c>
      <c r="U45" s="19">
        <v>0</v>
      </c>
      <c r="V45" s="19">
        <v>0</v>
      </c>
      <c r="W45" s="19">
        <v>15</v>
      </c>
      <c r="X45" s="19">
        <v>0</v>
      </c>
      <c r="Y45" s="19">
        <v>0</v>
      </c>
      <c r="Z45" s="19">
        <v>0</v>
      </c>
      <c r="AA45" s="19">
        <v>12</v>
      </c>
      <c r="AB45" s="19">
        <v>0</v>
      </c>
      <c r="AC45" s="19">
        <v>11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44</v>
      </c>
      <c r="AJ45" s="19">
        <v>0</v>
      </c>
    </row>
    <row r="46" spans="2:36" ht="20.100000000000001" customHeight="1" thickBot="1" x14ac:dyDescent="0.25">
      <c r="B46" s="4" t="s">
        <v>230</v>
      </c>
      <c r="C46" s="19">
        <v>0</v>
      </c>
      <c r="D46" s="19">
        <v>0</v>
      </c>
      <c r="E46" s="19">
        <v>0</v>
      </c>
      <c r="F46" s="19">
        <v>0</v>
      </c>
      <c r="G46" s="19">
        <v>40</v>
      </c>
      <c r="H46" s="19">
        <v>1</v>
      </c>
      <c r="I46" s="19">
        <v>31</v>
      </c>
      <c r="J46" s="19">
        <v>1</v>
      </c>
      <c r="K46" s="19">
        <v>4</v>
      </c>
      <c r="L46" s="19">
        <v>0</v>
      </c>
      <c r="M46" s="19">
        <v>7</v>
      </c>
      <c r="N46" s="19">
        <v>0</v>
      </c>
      <c r="O46" s="19">
        <v>0</v>
      </c>
      <c r="P46" s="19">
        <v>0</v>
      </c>
      <c r="Q46" s="19">
        <v>82</v>
      </c>
      <c r="R46" s="19">
        <v>2</v>
      </c>
      <c r="S46" s="19">
        <v>7</v>
      </c>
      <c r="T46" s="19">
        <v>0</v>
      </c>
      <c r="U46" s="19">
        <v>0</v>
      </c>
      <c r="V46" s="19">
        <v>0</v>
      </c>
      <c r="W46" s="19">
        <v>17</v>
      </c>
      <c r="X46" s="19">
        <v>0</v>
      </c>
      <c r="Y46" s="19">
        <v>0</v>
      </c>
      <c r="Z46" s="19">
        <v>0</v>
      </c>
      <c r="AA46" s="19">
        <v>17</v>
      </c>
      <c r="AB46" s="19">
        <v>0</v>
      </c>
      <c r="AC46" s="19">
        <v>14</v>
      </c>
      <c r="AD46" s="19">
        <v>1</v>
      </c>
      <c r="AE46" s="19">
        <v>0</v>
      </c>
      <c r="AF46" s="19">
        <v>0</v>
      </c>
      <c r="AG46" s="19">
        <v>0</v>
      </c>
      <c r="AH46" s="19">
        <v>0</v>
      </c>
      <c r="AI46" s="19">
        <v>55</v>
      </c>
      <c r="AJ46" s="19">
        <v>1</v>
      </c>
    </row>
    <row r="47" spans="2:36" ht="20.100000000000001" customHeight="1" thickBot="1" x14ac:dyDescent="0.25">
      <c r="B47" s="4" t="s">
        <v>231</v>
      </c>
      <c r="C47" s="19">
        <v>5</v>
      </c>
      <c r="D47" s="19">
        <v>3</v>
      </c>
      <c r="E47" s="19">
        <v>2</v>
      </c>
      <c r="F47" s="19">
        <v>1</v>
      </c>
      <c r="G47" s="19">
        <v>63</v>
      </c>
      <c r="H47" s="19">
        <v>40</v>
      </c>
      <c r="I47" s="19">
        <v>63</v>
      </c>
      <c r="J47" s="19">
        <v>40</v>
      </c>
      <c r="K47" s="19">
        <v>0</v>
      </c>
      <c r="L47" s="19">
        <v>0</v>
      </c>
      <c r="M47" s="19">
        <v>14</v>
      </c>
      <c r="N47" s="19">
        <v>1</v>
      </c>
      <c r="O47" s="19">
        <v>16</v>
      </c>
      <c r="P47" s="19">
        <v>0</v>
      </c>
      <c r="Q47" s="19">
        <v>163</v>
      </c>
      <c r="R47" s="19">
        <v>85</v>
      </c>
      <c r="S47" s="19">
        <v>8</v>
      </c>
      <c r="T47" s="19">
        <v>0</v>
      </c>
      <c r="U47" s="19">
        <v>0</v>
      </c>
      <c r="V47" s="19">
        <v>0</v>
      </c>
      <c r="W47" s="19">
        <v>4</v>
      </c>
      <c r="X47" s="19">
        <v>2</v>
      </c>
      <c r="Y47" s="19">
        <v>0</v>
      </c>
      <c r="Z47" s="19">
        <v>0</v>
      </c>
      <c r="AA47" s="19">
        <v>7</v>
      </c>
      <c r="AB47" s="19">
        <v>2</v>
      </c>
      <c r="AC47" s="19">
        <v>8</v>
      </c>
      <c r="AD47" s="19">
        <v>2</v>
      </c>
      <c r="AE47" s="19">
        <v>0</v>
      </c>
      <c r="AF47" s="19">
        <v>0</v>
      </c>
      <c r="AG47" s="19">
        <v>0</v>
      </c>
      <c r="AH47" s="19">
        <v>0</v>
      </c>
      <c r="AI47" s="19">
        <v>27</v>
      </c>
      <c r="AJ47" s="19">
        <v>6</v>
      </c>
    </row>
    <row r="48" spans="2:36" ht="20.100000000000001" customHeight="1" thickBot="1" x14ac:dyDescent="0.25">
      <c r="B48" s="4" t="s">
        <v>232</v>
      </c>
      <c r="C48" s="19">
        <v>9</v>
      </c>
      <c r="D48" s="19">
        <v>2</v>
      </c>
      <c r="E48" s="19">
        <v>48</v>
      </c>
      <c r="F48" s="19">
        <v>30</v>
      </c>
      <c r="G48" s="19">
        <v>210</v>
      </c>
      <c r="H48" s="19">
        <v>48</v>
      </c>
      <c r="I48" s="19">
        <v>209</v>
      </c>
      <c r="J48" s="19">
        <v>48</v>
      </c>
      <c r="K48" s="19">
        <v>12</v>
      </c>
      <c r="L48" s="19">
        <v>0</v>
      </c>
      <c r="M48" s="19">
        <v>117</v>
      </c>
      <c r="N48" s="19">
        <v>32</v>
      </c>
      <c r="O48" s="19">
        <v>11</v>
      </c>
      <c r="P48" s="19">
        <v>0</v>
      </c>
      <c r="Q48" s="19">
        <v>616</v>
      </c>
      <c r="R48" s="19">
        <v>160</v>
      </c>
      <c r="S48" s="19">
        <v>61</v>
      </c>
      <c r="T48" s="19">
        <v>0</v>
      </c>
      <c r="U48" s="19">
        <v>2</v>
      </c>
      <c r="V48" s="19">
        <v>0</v>
      </c>
      <c r="W48" s="19">
        <v>49</v>
      </c>
      <c r="X48" s="19">
        <v>1</v>
      </c>
      <c r="Y48" s="19">
        <v>1</v>
      </c>
      <c r="Z48" s="19">
        <v>0</v>
      </c>
      <c r="AA48" s="19">
        <v>58</v>
      </c>
      <c r="AB48" s="19">
        <v>1</v>
      </c>
      <c r="AC48" s="19">
        <v>86</v>
      </c>
      <c r="AD48" s="19">
        <v>1</v>
      </c>
      <c r="AE48" s="19">
        <v>1</v>
      </c>
      <c r="AF48" s="19">
        <v>0</v>
      </c>
      <c r="AG48" s="19">
        <v>9</v>
      </c>
      <c r="AH48" s="19">
        <v>0</v>
      </c>
      <c r="AI48" s="19">
        <v>267</v>
      </c>
      <c r="AJ48" s="19">
        <v>3</v>
      </c>
    </row>
    <row r="49" spans="2:36" ht="20.100000000000001" customHeight="1" thickBot="1" x14ac:dyDescent="0.25">
      <c r="B49" s="4" t="s">
        <v>233</v>
      </c>
      <c r="C49" s="19">
        <v>10</v>
      </c>
      <c r="D49" s="19">
        <v>1</v>
      </c>
      <c r="E49" s="19">
        <v>0</v>
      </c>
      <c r="F49" s="19">
        <v>0</v>
      </c>
      <c r="G49" s="19">
        <v>104</v>
      </c>
      <c r="H49" s="19">
        <v>14</v>
      </c>
      <c r="I49" s="19">
        <v>104</v>
      </c>
      <c r="J49" s="19">
        <v>14</v>
      </c>
      <c r="K49" s="19">
        <v>0</v>
      </c>
      <c r="L49" s="19">
        <v>0</v>
      </c>
      <c r="M49" s="19">
        <v>9</v>
      </c>
      <c r="N49" s="19">
        <v>0</v>
      </c>
      <c r="O49" s="19">
        <v>19</v>
      </c>
      <c r="P49" s="19">
        <v>3</v>
      </c>
      <c r="Q49" s="19">
        <v>246</v>
      </c>
      <c r="R49" s="19">
        <v>32</v>
      </c>
      <c r="S49" s="19">
        <v>32</v>
      </c>
      <c r="T49" s="19">
        <v>8</v>
      </c>
      <c r="U49" s="19">
        <v>0</v>
      </c>
      <c r="V49" s="19">
        <v>0</v>
      </c>
      <c r="W49" s="19">
        <v>29</v>
      </c>
      <c r="X49" s="19">
        <v>1</v>
      </c>
      <c r="Y49" s="19">
        <v>0</v>
      </c>
      <c r="Z49" s="19">
        <v>0</v>
      </c>
      <c r="AA49" s="19">
        <v>1</v>
      </c>
      <c r="AB49" s="19">
        <v>10</v>
      </c>
      <c r="AC49" s="19">
        <v>33</v>
      </c>
      <c r="AD49" s="19">
        <v>11</v>
      </c>
      <c r="AE49" s="19">
        <v>2</v>
      </c>
      <c r="AF49" s="19">
        <v>0</v>
      </c>
      <c r="AG49" s="19">
        <v>2</v>
      </c>
      <c r="AH49" s="19">
        <v>9</v>
      </c>
      <c r="AI49" s="19">
        <v>99</v>
      </c>
      <c r="AJ49" s="19">
        <v>39</v>
      </c>
    </row>
    <row r="50" spans="2:36" ht="20.100000000000001" customHeight="1" thickBot="1" x14ac:dyDescent="0.25">
      <c r="B50" s="4" t="s">
        <v>234</v>
      </c>
      <c r="C50" s="19">
        <v>6</v>
      </c>
      <c r="D50" s="19">
        <v>65</v>
      </c>
      <c r="E50" s="19">
        <v>42</v>
      </c>
      <c r="F50" s="19">
        <v>75</v>
      </c>
      <c r="G50" s="19">
        <v>243</v>
      </c>
      <c r="H50" s="19">
        <v>148</v>
      </c>
      <c r="I50" s="19">
        <v>264</v>
      </c>
      <c r="J50" s="19">
        <v>133</v>
      </c>
      <c r="K50" s="19">
        <v>53</v>
      </c>
      <c r="L50" s="19">
        <v>70</v>
      </c>
      <c r="M50" s="19">
        <v>38</v>
      </c>
      <c r="N50" s="19">
        <v>47</v>
      </c>
      <c r="O50" s="19">
        <v>4</v>
      </c>
      <c r="P50" s="19">
        <v>3</v>
      </c>
      <c r="Q50" s="19">
        <v>650</v>
      </c>
      <c r="R50" s="19">
        <v>541</v>
      </c>
      <c r="S50" s="19">
        <v>73</v>
      </c>
      <c r="T50" s="19">
        <v>61</v>
      </c>
      <c r="U50" s="19">
        <v>27</v>
      </c>
      <c r="V50" s="19">
        <v>0</v>
      </c>
      <c r="W50" s="19">
        <v>74</v>
      </c>
      <c r="X50" s="19">
        <v>17</v>
      </c>
      <c r="Y50" s="19">
        <v>1</v>
      </c>
      <c r="Z50" s="19">
        <v>0</v>
      </c>
      <c r="AA50" s="19">
        <v>60</v>
      </c>
      <c r="AB50" s="19">
        <v>3</v>
      </c>
      <c r="AC50" s="19">
        <v>115</v>
      </c>
      <c r="AD50" s="19">
        <v>9</v>
      </c>
      <c r="AE50" s="19">
        <v>1</v>
      </c>
      <c r="AF50" s="19">
        <v>5</v>
      </c>
      <c r="AG50" s="19">
        <v>15</v>
      </c>
      <c r="AH50" s="19">
        <v>0</v>
      </c>
      <c r="AI50" s="19">
        <v>366</v>
      </c>
      <c r="AJ50" s="19">
        <v>95</v>
      </c>
    </row>
    <row r="51" spans="2:36" ht="20.100000000000001" customHeight="1" thickBot="1" x14ac:dyDescent="0.25">
      <c r="B51" s="4" t="s">
        <v>235</v>
      </c>
      <c r="C51" s="19">
        <v>3</v>
      </c>
      <c r="D51" s="19">
        <v>0</v>
      </c>
      <c r="E51" s="19">
        <v>5</v>
      </c>
      <c r="F51" s="19">
        <v>0</v>
      </c>
      <c r="G51" s="19">
        <v>91</v>
      </c>
      <c r="H51" s="19">
        <v>0</v>
      </c>
      <c r="I51" s="19">
        <v>91</v>
      </c>
      <c r="J51" s="19">
        <v>0</v>
      </c>
      <c r="K51" s="19">
        <v>1</v>
      </c>
      <c r="L51" s="19">
        <v>0</v>
      </c>
      <c r="M51" s="19">
        <v>52</v>
      </c>
      <c r="N51" s="19">
        <v>0</v>
      </c>
      <c r="O51" s="19">
        <v>2</v>
      </c>
      <c r="P51" s="19">
        <v>0</v>
      </c>
      <c r="Q51" s="19">
        <v>245</v>
      </c>
      <c r="R51" s="19">
        <v>0</v>
      </c>
      <c r="S51" s="19">
        <v>18</v>
      </c>
      <c r="T51" s="19">
        <v>0</v>
      </c>
      <c r="U51" s="19">
        <v>1</v>
      </c>
      <c r="V51" s="19">
        <v>0</v>
      </c>
      <c r="W51" s="19">
        <v>14</v>
      </c>
      <c r="X51" s="19">
        <v>0</v>
      </c>
      <c r="Y51" s="19">
        <v>1</v>
      </c>
      <c r="Z51" s="19">
        <v>0</v>
      </c>
      <c r="AA51" s="19">
        <v>11</v>
      </c>
      <c r="AB51" s="19">
        <v>0</v>
      </c>
      <c r="AC51" s="19">
        <v>23</v>
      </c>
      <c r="AD51" s="19">
        <v>0</v>
      </c>
      <c r="AE51" s="19">
        <v>0</v>
      </c>
      <c r="AF51" s="19">
        <v>0</v>
      </c>
      <c r="AG51" s="19">
        <v>2</v>
      </c>
      <c r="AH51" s="19">
        <v>0</v>
      </c>
      <c r="AI51" s="19">
        <v>70</v>
      </c>
      <c r="AJ51" s="19">
        <v>0</v>
      </c>
    </row>
    <row r="52" spans="2:36" ht="20.100000000000001" customHeight="1" thickBot="1" x14ac:dyDescent="0.25">
      <c r="B52" s="4" t="s">
        <v>236</v>
      </c>
      <c r="C52" s="19">
        <v>0</v>
      </c>
      <c r="D52" s="19">
        <v>0</v>
      </c>
      <c r="E52" s="19">
        <v>0</v>
      </c>
      <c r="F52" s="19">
        <v>0</v>
      </c>
      <c r="G52" s="19">
        <v>42</v>
      </c>
      <c r="H52" s="19">
        <v>0</v>
      </c>
      <c r="I52" s="19">
        <v>42</v>
      </c>
      <c r="J52" s="19">
        <v>0</v>
      </c>
      <c r="K52" s="19">
        <v>3</v>
      </c>
      <c r="L52" s="19">
        <v>0</v>
      </c>
      <c r="M52" s="19">
        <v>5</v>
      </c>
      <c r="N52" s="19">
        <v>0</v>
      </c>
      <c r="O52" s="19">
        <v>0</v>
      </c>
      <c r="P52" s="19">
        <v>0</v>
      </c>
      <c r="Q52" s="19">
        <v>92</v>
      </c>
      <c r="R52" s="19">
        <v>0</v>
      </c>
      <c r="S52" s="19">
        <v>13</v>
      </c>
      <c r="T52" s="19">
        <v>0</v>
      </c>
      <c r="U52" s="19">
        <v>0</v>
      </c>
      <c r="V52" s="19">
        <v>0</v>
      </c>
      <c r="W52" s="19">
        <v>3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13</v>
      </c>
      <c r="AD52" s="19">
        <v>0</v>
      </c>
      <c r="AE52" s="19">
        <v>0</v>
      </c>
      <c r="AF52" s="19">
        <v>0</v>
      </c>
      <c r="AG52" s="19">
        <v>2</v>
      </c>
      <c r="AH52" s="19">
        <v>0</v>
      </c>
      <c r="AI52" s="19">
        <v>31</v>
      </c>
      <c r="AJ52" s="19">
        <v>0</v>
      </c>
    </row>
    <row r="53" spans="2:36" ht="20.100000000000001" customHeight="1" thickBot="1" x14ac:dyDescent="0.25">
      <c r="B53" s="4" t="s">
        <v>237</v>
      </c>
      <c r="C53" s="19">
        <v>2</v>
      </c>
      <c r="D53" s="19">
        <v>1</v>
      </c>
      <c r="E53" s="19">
        <v>0</v>
      </c>
      <c r="F53" s="19">
        <v>0</v>
      </c>
      <c r="G53" s="19">
        <v>118</v>
      </c>
      <c r="H53" s="19">
        <v>1</v>
      </c>
      <c r="I53" s="19">
        <v>119</v>
      </c>
      <c r="J53" s="19">
        <v>1</v>
      </c>
      <c r="K53" s="19">
        <v>1</v>
      </c>
      <c r="L53" s="19">
        <v>0</v>
      </c>
      <c r="M53" s="19">
        <v>1</v>
      </c>
      <c r="N53" s="19">
        <v>0</v>
      </c>
      <c r="O53" s="19">
        <v>0</v>
      </c>
      <c r="P53" s="19">
        <v>0</v>
      </c>
      <c r="Q53" s="19">
        <v>241</v>
      </c>
      <c r="R53" s="19">
        <v>3</v>
      </c>
      <c r="S53" s="19">
        <v>10</v>
      </c>
      <c r="T53" s="19">
        <v>0</v>
      </c>
      <c r="U53" s="19">
        <v>0</v>
      </c>
      <c r="V53" s="19">
        <v>0</v>
      </c>
      <c r="W53" s="19">
        <v>5</v>
      </c>
      <c r="X53" s="19">
        <v>1</v>
      </c>
      <c r="Y53" s="19">
        <v>0</v>
      </c>
      <c r="Z53" s="19">
        <v>0</v>
      </c>
      <c r="AA53" s="19">
        <v>4</v>
      </c>
      <c r="AB53" s="19">
        <v>0</v>
      </c>
      <c r="AC53" s="19">
        <v>6</v>
      </c>
      <c r="AD53" s="19">
        <v>1</v>
      </c>
      <c r="AE53" s="19">
        <v>0</v>
      </c>
      <c r="AF53" s="19">
        <v>0</v>
      </c>
      <c r="AG53" s="19">
        <v>0</v>
      </c>
      <c r="AH53" s="19">
        <v>0</v>
      </c>
      <c r="AI53" s="19">
        <v>25</v>
      </c>
      <c r="AJ53" s="19">
        <v>2</v>
      </c>
    </row>
    <row r="54" spans="2:36" ht="20.100000000000001" customHeight="1" thickBot="1" x14ac:dyDescent="0.25">
      <c r="B54" s="4" t="s">
        <v>238</v>
      </c>
      <c r="C54" s="19">
        <v>1</v>
      </c>
      <c r="D54" s="19">
        <v>0</v>
      </c>
      <c r="E54" s="19">
        <v>11</v>
      </c>
      <c r="F54" s="19">
        <v>0</v>
      </c>
      <c r="G54" s="19">
        <v>24</v>
      </c>
      <c r="H54" s="19">
        <v>3</v>
      </c>
      <c r="I54" s="19">
        <v>30</v>
      </c>
      <c r="J54" s="19">
        <v>3</v>
      </c>
      <c r="K54" s="19">
        <v>10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76</v>
      </c>
      <c r="R54" s="19">
        <v>6</v>
      </c>
      <c r="S54" s="19">
        <v>5</v>
      </c>
      <c r="T54" s="19">
        <v>0</v>
      </c>
      <c r="U54" s="19">
        <v>0</v>
      </c>
      <c r="V54" s="19">
        <v>0</v>
      </c>
      <c r="W54" s="19">
        <v>2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5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12</v>
      </c>
      <c r="AJ54" s="19">
        <v>0</v>
      </c>
    </row>
    <row r="55" spans="2:36" ht="20.100000000000001" customHeight="1" thickBot="1" x14ac:dyDescent="0.25">
      <c r="B55" s="4" t="s">
        <v>239</v>
      </c>
      <c r="C55" s="19">
        <v>0</v>
      </c>
      <c r="D55" s="19">
        <v>1</v>
      </c>
      <c r="E55" s="19">
        <v>4</v>
      </c>
      <c r="F55" s="19">
        <v>0</v>
      </c>
      <c r="G55" s="19">
        <v>27</v>
      </c>
      <c r="H55" s="19">
        <v>6</v>
      </c>
      <c r="I55" s="19">
        <v>25</v>
      </c>
      <c r="J55" s="19">
        <v>6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56</v>
      </c>
      <c r="R55" s="19">
        <v>13</v>
      </c>
      <c r="S55" s="19">
        <v>6</v>
      </c>
      <c r="T55" s="19">
        <v>0</v>
      </c>
      <c r="U55" s="19">
        <v>4</v>
      </c>
      <c r="V55" s="19">
        <v>0</v>
      </c>
      <c r="W55" s="19">
        <v>8</v>
      </c>
      <c r="X55" s="19">
        <v>0</v>
      </c>
      <c r="Y55" s="19">
        <v>0</v>
      </c>
      <c r="Z55" s="19">
        <v>0</v>
      </c>
      <c r="AA55" s="19">
        <v>4</v>
      </c>
      <c r="AB55" s="19">
        <v>0</v>
      </c>
      <c r="AC55" s="19">
        <v>11</v>
      </c>
      <c r="AD55" s="19">
        <v>0</v>
      </c>
      <c r="AE55" s="19">
        <v>0</v>
      </c>
      <c r="AF55" s="19">
        <v>0</v>
      </c>
      <c r="AG55" s="19">
        <v>1</v>
      </c>
      <c r="AH55" s="19">
        <v>0</v>
      </c>
      <c r="AI55" s="19">
        <v>34</v>
      </c>
      <c r="AJ55" s="19">
        <v>0</v>
      </c>
    </row>
    <row r="56" spans="2:36" ht="20.100000000000001" customHeight="1" thickBot="1" x14ac:dyDescent="0.25">
      <c r="B56" s="4" t="s">
        <v>240</v>
      </c>
      <c r="C56" s="19">
        <v>0</v>
      </c>
      <c r="D56" s="19">
        <v>0</v>
      </c>
      <c r="E56" s="19">
        <v>0</v>
      </c>
      <c r="F56" s="19">
        <v>0</v>
      </c>
      <c r="G56" s="19">
        <v>82</v>
      </c>
      <c r="H56" s="19">
        <v>8</v>
      </c>
      <c r="I56" s="19">
        <v>81</v>
      </c>
      <c r="J56" s="19">
        <v>7</v>
      </c>
      <c r="K56" s="19">
        <v>11</v>
      </c>
      <c r="L56" s="19">
        <v>0</v>
      </c>
      <c r="M56" s="19">
        <v>17</v>
      </c>
      <c r="N56" s="19">
        <v>7</v>
      </c>
      <c r="O56" s="19">
        <v>0</v>
      </c>
      <c r="P56" s="19">
        <v>0</v>
      </c>
      <c r="Q56" s="19">
        <v>191</v>
      </c>
      <c r="R56" s="19">
        <v>22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2</v>
      </c>
      <c r="AA56" s="19">
        <v>0</v>
      </c>
      <c r="AB56" s="19">
        <v>2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3</v>
      </c>
      <c r="AJ56" s="19">
        <v>4</v>
      </c>
    </row>
    <row r="57" spans="2:36" ht="20.100000000000001" customHeight="1" thickBot="1" x14ac:dyDescent="0.25">
      <c r="B57" s="4" t="s">
        <v>241</v>
      </c>
      <c r="C57" s="19">
        <v>11</v>
      </c>
      <c r="D57" s="19">
        <v>2</v>
      </c>
      <c r="E57" s="19">
        <v>100</v>
      </c>
      <c r="F57" s="19">
        <v>0</v>
      </c>
      <c r="G57" s="19">
        <v>476</v>
      </c>
      <c r="H57" s="19">
        <v>35</v>
      </c>
      <c r="I57" s="19">
        <v>473</v>
      </c>
      <c r="J57" s="19">
        <v>38</v>
      </c>
      <c r="K57" s="19">
        <v>74</v>
      </c>
      <c r="L57" s="19">
        <v>6</v>
      </c>
      <c r="M57" s="19">
        <v>66</v>
      </c>
      <c r="N57" s="19">
        <v>0</v>
      </c>
      <c r="O57" s="19">
        <v>70</v>
      </c>
      <c r="P57" s="19">
        <v>0</v>
      </c>
      <c r="Q57" s="19">
        <v>1270</v>
      </c>
      <c r="R57" s="19">
        <v>81</v>
      </c>
      <c r="S57" s="19">
        <v>92</v>
      </c>
      <c r="T57" s="19">
        <v>1</v>
      </c>
      <c r="U57" s="19">
        <v>0</v>
      </c>
      <c r="V57" s="19">
        <v>0</v>
      </c>
      <c r="W57" s="19">
        <v>110</v>
      </c>
      <c r="X57" s="19">
        <v>1</v>
      </c>
      <c r="Y57" s="19">
        <v>7</v>
      </c>
      <c r="Z57" s="19">
        <v>0</v>
      </c>
      <c r="AA57" s="19">
        <v>71</v>
      </c>
      <c r="AB57" s="19">
        <v>0</v>
      </c>
      <c r="AC57" s="19">
        <v>127</v>
      </c>
      <c r="AD57" s="19">
        <v>1</v>
      </c>
      <c r="AE57" s="19">
        <v>7</v>
      </c>
      <c r="AF57" s="19">
        <v>0</v>
      </c>
      <c r="AG57" s="19">
        <v>44</v>
      </c>
      <c r="AH57" s="19">
        <v>0</v>
      </c>
      <c r="AI57" s="19">
        <v>458</v>
      </c>
      <c r="AJ57" s="19">
        <v>3</v>
      </c>
    </row>
    <row r="58" spans="2:36" ht="20.100000000000001" customHeight="1" thickBot="1" x14ac:dyDescent="0.25">
      <c r="B58" s="4" t="s">
        <v>242</v>
      </c>
      <c r="C58" s="19">
        <v>3</v>
      </c>
      <c r="D58" s="19">
        <v>15</v>
      </c>
      <c r="E58" s="19">
        <v>28</v>
      </c>
      <c r="F58" s="19">
        <v>15</v>
      </c>
      <c r="G58" s="19">
        <v>158</v>
      </c>
      <c r="H58" s="19">
        <v>82</v>
      </c>
      <c r="I58" s="19">
        <v>154</v>
      </c>
      <c r="J58" s="19">
        <v>82</v>
      </c>
      <c r="K58" s="19">
        <v>4</v>
      </c>
      <c r="L58" s="19">
        <v>4</v>
      </c>
      <c r="M58" s="19">
        <v>93</v>
      </c>
      <c r="N58" s="19">
        <v>72</v>
      </c>
      <c r="O58" s="19">
        <v>23</v>
      </c>
      <c r="P58" s="19">
        <v>7</v>
      </c>
      <c r="Q58" s="19">
        <v>463</v>
      </c>
      <c r="R58" s="19">
        <v>277</v>
      </c>
      <c r="S58" s="19">
        <v>14</v>
      </c>
      <c r="T58" s="19">
        <v>13</v>
      </c>
      <c r="U58" s="19">
        <v>0</v>
      </c>
      <c r="V58" s="19">
        <v>0</v>
      </c>
      <c r="W58" s="19">
        <v>21</v>
      </c>
      <c r="X58" s="19">
        <v>13</v>
      </c>
      <c r="Y58" s="19">
        <v>1</v>
      </c>
      <c r="Z58" s="19">
        <v>0</v>
      </c>
      <c r="AA58" s="19">
        <v>20</v>
      </c>
      <c r="AB58" s="19">
        <v>4</v>
      </c>
      <c r="AC58" s="19">
        <v>35</v>
      </c>
      <c r="AD58" s="19">
        <v>20</v>
      </c>
      <c r="AE58" s="19">
        <v>0</v>
      </c>
      <c r="AF58" s="19">
        <v>0</v>
      </c>
      <c r="AG58" s="19">
        <v>5</v>
      </c>
      <c r="AH58" s="19">
        <v>18</v>
      </c>
      <c r="AI58" s="19">
        <v>96</v>
      </c>
      <c r="AJ58" s="19">
        <v>68</v>
      </c>
    </row>
    <row r="59" spans="2:36" ht="20.100000000000001" customHeight="1" thickBot="1" x14ac:dyDescent="0.25">
      <c r="B59" s="4" t="s">
        <v>243</v>
      </c>
      <c r="C59" s="19">
        <v>1</v>
      </c>
      <c r="D59" s="19">
        <v>0</v>
      </c>
      <c r="E59" s="19">
        <v>1</v>
      </c>
      <c r="F59" s="19">
        <v>0</v>
      </c>
      <c r="G59" s="19">
        <v>51</v>
      </c>
      <c r="H59" s="19">
        <v>11</v>
      </c>
      <c r="I59" s="19">
        <v>51</v>
      </c>
      <c r="J59" s="19">
        <v>11</v>
      </c>
      <c r="K59" s="19">
        <v>0</v>
      </c>
      <c r="L59" s="19">
        <v>0</v>
      </c>
      <c r="M59" s="19">
        <v>0</v>
      </c>
      <c r="N59" s="19">
        <v>0</v>
      </c>
      <c r="O59" s="19">
        <v>1</v>
      </c>
      <c r="P59" s="19">
        <v>0</v>
      </c>
      <c r="Q59" s="19">
        <v>105</v>
      </c>
      <c r="R59" s="19">
        <v>22</v>
      </c>
      <c r="S59" s="19">
        <v>5</v>
      </c>
      <c r="T59" s="19">
        <v>0</v>
      </c>
      <c r="U59" s="19">
        <v>0</v>
      </c>
      <c r="V59" s="19">
        <v>0</v>
      </c>
      <c r="W59" s="19">
        <v>11</v>
      </c>
      <c r="X59" s="19">
        <v>0</v>
      </c>
      <c r="Y59" s="19">
        <v>0</v>
      </c>
      <c r="Z59" s="19">
        <v>0</v>
      </c>
      <c r="AA59" s="19">
        <v>3</v>
      </c>
      <c r="AB59" s="19">
        <v>0</v>
      </c>
      <c r="AC59" s="19">
        <v>13</v>
      </c>
      <c r="AD59" s="19">
        <v>0</v>
      </c>
      <c r="AE59" s="19">
        <v>4</v>
      </c>
      <c r="AF59" s="19">
        <v>0</v>
      </c>
      <c r="AG59" s="19">
        <v>0</v>
      </c>
      <c r="AH59" s="19">
        <v>0</v>
      </c>
      <c r="AI59" s="19">
        <v>36</v>
      </c>
      <c r="AJ59" s="19">
        <v>0</v>
      </c>
    </row>
    <row r="60" spans="2:36" ht="20.100000000000001" customHeight="1" thickBot="1" x14ac:dyDescent="0.25">
      <c r="B60" s="4" t="s">
        <v>244</v>
      </c>
      <c r="C60" s="19">
        <v>0</v>
      </c>
      <c r="D60" s="19">
        <v>0</v>
      </c>
      <c r="E60" s="19">
        <v>0</v>
      </c>
      <c r="F60" s="19">
        <v>0</v>
      </c>
      <c r="G60" s="19">
        <v>33</v>
      </c>
      <c r="H60" s="19">
        <v>0</v>
      </c>
      <c r="I60" s="19">
        <v>33</v>
      </c>
      <c r="J60" s="19">
        <v>0</v>
      </c>
      <c r="K60" s="19">
        <v>0</v>
      </c>
      <c r="L60" s="19">
        <v>0</v>
      </c>
      <c r="M60" s="19">
        <v>3</v>
      </c>
      <c r="N60" s="19">
        <v>0</v>
      </c>
      <c r="O60" s="19">
        <v>0</v>
      </c>
      <c r="P60" s="19">
        <v>0</v>
      </c>
      <c r="Q60" s="19">
        <v>69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2</v>
      </c>
      <c r="X60" s="19">
        <v>0</v>
      </c>
      <c r="Y60" s="19">
        <v>0</v>
      </c>
      <c r="Z60" s="19">
        <v>0</v>
      </c>
      <c r="AA60" s="19">
        <v>2</v>
      </c>
      <c r="AB60" s="19">
        <v>0</v>
      </c>
      <c r="AC60" s="19">
        <v>2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6</v>
      </c>
      <c r="AJ60" s="19">
        <v>0</v>
      </c>
    </row>
    <row r="61" spans="2:36" ht="20.100000000000001" customHeight="1" thickBot="1" x14ac:dyDescent="0.25">
      <c r="B61" s="4" t="s">
        <v>270</v>
      </c>
      <c r="C61" s="19">
        <v>3</v>
      </c>
      <c r="D61" s="19">
        <v>0</v>
      </c>
      <c r="E61" s="19">
        <v>20</v>
      </c>
      <c r="F61" s="19">
        <v>1</v>
      </c>
      <c r="G61" s="19">
        <v>51</v>
      </c>
      <c r="H61" s="19">
        <v>1</v>
      </c>
      <c r="I61" s="19">
        <v>50</v>
      </c>
      <c r="J61" s="19">
        <v>1</v>
      </c>
      <c r="K61" s="19">
        <v>3</v>
      </c>
      <c r="L61" s="19">
        <v>0</v>
      </c>
      <c r="M61" s="19">
        <v>14</v>
      </c>
      <c r="N61" s="19">
        <v>0</v>
      </c>
      <c r="O61" s="19">
        <v>0</v>
      </c>
      <c r="P61" s="19">
        <v>0</v>
      </c>
      <c r="Q61" s="19">
        <v>141</v>
      </c>
      <c r="R61" s="19">
        <v>3</v>
      </c>
      <c r="S61" s="19">
        <v>17</v>
      </c>
      <c r="T61" s="19">
        <v>0</v>
      </c>
      <c r="U61" s="19">
        <v>1</v>
      </c>
      <c r="V61" s="19">
        <v>0</v>
      </c>
      <c r="W61" s="19">
        <v>10</v>
      </c>
      <c r="X61" s="19">
        <v>0</v>
      </c>
      <c r="Y61" s="19">
        <v>1</v>
      </c>
      <c r="Z61" s="19">
        <v>0</v>
      </c>
      <c r="AA61" s="19">
        <v>12</v>
      </c>
      <c r="AB61" s="19">
        <v>0</v>
      </c>
      <c r="AC61" s="19">
        <v>20</v>
      </c>
      <c r="AD61" s="19">
        <v>0</v>
      </c>
      <c r="AE61" s="19">
        <v>2</v>
      </c>
      <c r="AF61" s="19">
        <v>0</v>
      </c>
      <c r="AG61" s="19">
        <v>2</v>
      </c>
      <c r="AH61" s="19">
        <v>0</v>
      </c>
      <c r="AI61" s="19">
        <v>65</v>
      </c>
      <c r="AJ61" s="19">
        <v>0</v>
      </c>
    </row>
    <row r="62" spans="2:36" ht="20.100000000000001" customHeight="1" thickBot="1" x14ac:dyDescent="0.25">
      <c r="B62" s="4" t="s">
        <v>246</v>
      </c>
      <c r="C62" s="19">
        <v>0</v>
      </c>
      <c r="D62" s="19">
        <v>0</v>
      </c>
      <c r="E62" s="19">
        <v>5</v>
      </c>
      <c r="F62" s="19">
        <v>0</v>
      </c>
      <c r="G62" s="19">
        <v>63</v>
      </c>
      <c r="H62" s="19">
        <v>1</v>
      </c>
      <c r="I62" s="19">
        <v>46</v>
      </c>
      <c r="J62" s="19">
        <v>1</v>
      </c>
      <c r="K62" s="19">
        <v>10</v>
      </c>
      <c r="L62" s="19">
        <v>0</v>
      </c>
      <c r="M62" s="19">
        <v>1</v>
      </c>
      <c r="N62" s="19">
        <v>0</v>
      </c>
      <c r="O62" s="19">
        <v>0</v>
      </c>
      <c r="P62" s="19">
        <v>0</v>
      </c>
      <c r="Q62" s="19">
        <v>125</v>
      </c>
      <c r="R62" s="19">
        <v>2</v>
      </c>
      <c r="S62" s="19">
        <v>4</v>
      </c>
      <c r="T62" s="19">
        <v>0</v>
      </c>
      <c r="U62" s="19">
        <v>0</v>
      </c>
      <c r="V62" s="19">
        <v>0</v>
      </c>
      <c r="W62" s="19">
        <v>13</v>
      </c>
      <c r="X62" s="19">
        <v>0</v>
      </c>
      <c r="Y62" s="19">
        <v>2</v>
      </c>
      <c r="Z62" s="19">
        <v>0</v>
      </c>
      <c r="AA62" s="19">
        <v>6</v>
      </c>
      <c r="AB62" s="19">
        <v>0</v>
      </c>
      <c r="AC62" s="19">
        <v>17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42</v>
      </c>
      <c r="AJ62" s="19">
        <v>0</v>
      </c>
    </row>
    <row r="63" spans="2:36" ht="20.100000000000001" customHeight="1" thickBot="1" x14ac:dyDescent="0.25">
      <c r="B63" s="4" t="s">
        <v>247</v>
      </c>
      <c r="C63" s="19">
        <v>0</v>
      </c>
      <c r="D63" s="19">
        <v>1</v>
      </c>
      <c r="E63" s="19">
        <v>42</v>
      </c>
      <c r="F63" s="19">
        <v>0</v>
      </c>
      <c r="G63" s="19">
        <v>47</v>
      </c>
      <c r="H63" s="19">
        <v>0</v>
      </c>
      <c r="I63" s="19">
        <v>47</v>
      </c>
      <c r="J63" s="19">
        <v>0</v>
      </c>
      <c r="K63" s="19">
        <v>2</v>
      </c>
      <c r="L63" s="19">
        <v>0</v>
      </c>
      <c r="M63" s="19">
        <v>0</v>
      </c>
      <c r="N63" s="19">
        <v>0</v>
      </c>
      <c r="O63" s="19">
        <v>38</v>
      </c>
      <c r="P63" s="19">
        <v>0</v>
      </c>
      <c r="Q63" s="19">
        <v>176</v>
      </c>
      <c r="R63" s="19">
        <v>1</v>
      </c>
      <c r="S63" s="19">
        <v>23</v>
      </c>
      <c r="T63" s="19">
        <v>0</v>
      </c>
      <c r="U63" s="19">
        <v>0</v>
      </c>
      <c r="V63" s="19">
        <v>0</v>
      </c>
      <c r="W63" s="19">
        <v>38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40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101</v>
      </c>
      <c r="AJ63" s="19">
        <v>0</v>
      </c>
    </row>
    <row r="64" spans="2:36" ht="20.100000000000001" customHeight="1" thickBot="1" x14ac:dyDescent="0.25">
      <c r="B64" s="7" t="s">
        <v>22</v>
      </c>
      <c r="C64" s="9">
        <f>SUM(C14:C63)</f>
        <v>181</v>
      </c>
      <c r="D64" s="9">
        <f t="shared" ref="D64:AJ64" si="0">SUM(D14:D63)</f>
        <v>140</v>
      </c>
      <c r="E64" s="9">
        <f t="shared" si="0"/>
        <v>559</v>
      </c>
      <c r="F64" s="9">
        <f t="shared" si="0"/>
        <v>211</v>
      </c>
      <c r="G64" s="9">
        <f t="shared" si="0"/>
        <v>4111</v>
      </c>
      <c r="H64" s="9">
        <f t="shared" si="0"/>
        <v>1149</v>
      </c>
      <c r="I64" s="9">
        <f t="shared" si="0"/>
        <v>4216</v>
      </c>
      <c r="J64" s="9">
        <f t="shared" si="0"/>
        <v>1073</v>
      </c>
      <c r="K64" s="9">
        <f t="shared" si="0"/>
        <v>529</v>
      </c>
      <c r="L64" s="9">
        <f t="shared" si="0"/>
        <v>111</v>
      </c>
      <c r="M64" s="9">
        <f t="shared" si="0"/>
        <v>921</v>
      </c>
      <c r="N64" s="9">
        <f t="shared" si="0"/>
        <v>259</v>
      </c>
      <c r="O64" s="9">
        <f t="shared" si="0"/>
        <v>322</v>
      </c>
      <c r="P64" s="9">
        <f t="shared" si="0"/>
        <v>103</v>
      </c>
      <c r="Q64" s="9">
        <f t="shared" si="0"/>
        <v>10839</v>
      </c>
      <c r="R64" s="9">
        <f t="shared" si="0"/>
        <v>3046</v>
      </c>
      <c r="S64" s="9">
        <f t="shared" si="0"/>
        <v>872</v>
      </c>
      <c r="T64" s="9">
        <f t="shared" si="0"/>
        <v>123</v>
      </c>
      <c r="U64" s="9">
        <f t="shared" si="0"/>
        <v>153</v>
      </c>
      <c r="V64" s="9">
        <f t="shared" si="0"/>
        <v>1</v>
      </c>
      <c r="W64" s="9">
        <f t="shared" si="0"/>
        <v>962</v>
      </c>
      <c r="X64" s="9">
        <f t="shared" si="0"/>
        <v>65</v>
      </c>
      <c r="Y64" s="9">
        <f t="shared" si="0"/>
        <v>81</v>
      </c>
      <c r="Z64" s="9">
        <f t="shared" si="0"/>
        <v>7</v>
      </c>
      <c r="AA64" s="9">
        <f t="shared" si="0"/>
        <v>614</v>
      </c>
      <c r="AB64" s="9">
        <f t="shared" si="0"/>
        <v>34</v>
      </c>
      <c r="AC64" s="9">
        <f t="shared" si="0"/>
        <v>1394</v>
      </c>
      <c r="AD64" s="9">
        <f t="shared" si="0"/>
        <v>84</v>
      </c>
      <c r="AE64" s="9">
        <f t="shared" si="0"/>
        <v>21</v>
      </c>
      <c r="AF64" s="9">
        <f t="shared" si="0"/>
        <v>5</v>
      </c>
      <c r="AG64" s="9">
        <f t="shared" si="0"/>
        <v>339</v>
      </c>
      <c r="AH64" s="9">
        <f t="shared" si="0"/>
        <v>44</v>
      </c>
      <c r="AI64" s="9">
        <f t="shared" si="0"/>
        <v>4436</v>
      </c>
      <c r="AJ64" s="9">
        <f t="shared" si="0"/>
        <v>363</v>
      </c>
    </row>
    <row r="65" spans="3:3" x14ac:dyDescent="0.2">
      <c r="C65" s="49"/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7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91" t="s">
        <v>275</v>
      </c>
      <c r="D12" s="92"/>
      <c r="E12" s="92"/>
      <c r="F12" s="92"/>
      <c r="G12" s="92"/>
      <c r="H12" s="92"/>
      <c r="I12" s="92"/>
      <c r="J12" s="92"/>
    </row>
    <row r="13" spans="2:10" ht="72" thickBot="1" x14ac:dyDescent="0.25">
      <c r="C13" s="22" t="s">
        <v>193</v>
      </c>
      <c r="D13" s="34" t="s">
        <v>194</v>
      </c>
      <c r="E13" s="34" t="s">
        <v>195</v>
      </c>
      <c r="F13" s="34" t="s">
        <v>196</v>
      </c>
      <c r="G13" s="34" t="s">
        <v>197</v>
      </c>
      <c r="H13" s="22" t="s">
        <v>291</v>
      </c>
      <c r="I13" s="34" t="s">
        <v>276</v>
      </c>
      <c r="J13" s="34" t="s">
        <v>277</v>
      </c>
    </row>
    <row r="14" spans="2:10" ht="20.100000000000001" customHeight="1" thickBot="1" x14ac:dyDescent="0.25">
      <c r="B14" s="3" t="s">
        <v>198</v>
      </c>
      <c r="C14" s="18">
        <v>257</v>
      </c>
      <c r="D14" s="18">
        <v>101</v>
      </c>
      <c r="E14" s="18">
        <v>2</v>
      </c>
      <c r="F14" s="18">
        <v>152</v>
      </c>
      <c r="G14" s="18">
        <v>2</v>
      </c>
      <c r="H14" s="18">
        <v>0</v>
      </c>
      <c r="I14" s="18">
        <v>102</v>
      </c>
      <c r="J14" s="18">
        <v>155</v>
      </c>
    </row>
    <row r="15" spans="2:10" ht="20.100000000000001" customHeight="1" thickBot="1" x14ac:dyDescent="0.25">
      <c r="B15" s="4" t="s">
        <v>199</v>
      </c>
      <c r="C15" s="19">
        <v>235</v>
      </c>
      <c r="D15" s="19">
        <v>206</v>
      </c>
      <c r="E15" s="19">
        <v>0</v>
      </c>
      <c r="F15" s="19">
        <v>29</v>
      </c>
      <c r="G15" s="19">
        <v>0</v>
      </c>
      <c r="H15" s="19">
        <v>2</v>
      </c>
      <c r="I15" s="19">
        <v>209</v>
      </c>
      <c r="J15" s="19">
        <v>26</v>
      </c>
    </row>
    <row r="16" spans="2:10" ht="20.100000000000001" customHeight="1" thickBot="1" x14ac:dyDescent="0.25">
      <c r="B16" s="4" t="s">
        <v>200</v>
      </c>
      <c r="C16" s="19">
        <v>107</v>
      </c>
      <c r="D16" s="19">
        <v>92</v>
      </c>
      <c r="E16" s="19">
        <v>2</v>
      </c>
      <c r="F16" s="19">
        <v>13</v>
      </c>
      <c r="G16" s="19">
        <v>0</v>
      </c>
      <c r="H16" s="19">
        <v>0</v>
      </c>
      <c r="I16" s="19">
        <v>90</v>
      </c>
      <c r="J16" s="19">
        <v>17</v>
      </c>
    </row>
    <row r="17" spans="2:10" ht="20.100000000000001" customHeight="1" thickBot="1" x14ac:dyDescent="0.25">
      <c r="B17" s="4" t="s">
        <v>201</v>
      </c>
      <c r="C17" s="19">
        <v>235</v>
      </c>
      <c r="D17" s="19">
        <v>185</v>
      </c>
      <c r="E17" s="19">
        <v>0</v>
      </c>
      <c r="F17" s="19">
        <v>50</v>
      </c>
      <c r="G17" s="19">
        <v>0</v>
      </c>
      <c r="H17" s="19">
        <v>2</v>
      </c>
      <c r="I17" s="19">
        <v>181</v>
      </c>
      <c r="J17" s="19">
        <v>54</v>
      </c>
    </row>
    <row r="18" spans="2:10" ht="20.100000000000001" customHeight="1" thickBot="1" x14ac:dyDescent="0.25">
      <c r="B18" s="4" t="s">
        <v>202</v>
      </c>
      <c r="C18" s="19">
        <v>136</v>
      </c>
      <c r="D18" s="19">
        <v>84</v>
      </c>
      <c r="E18" s="19">
        <v>0</v>
      </c>
      <c r="F18" s="19">
        <v>52</v>
      </c>
      <c r="G18" s="19">
        <v>0</v>
      </c>
      <c r="H18" s="19">
        <v>0</v>
      </c>
      <c r="I18" s="19">
        <v>117</v>
      </c>
      <c r="J18" s="19">
        <v>19</v>
      </c>
    </row>
    <row r="19" spans="2:10" ht="20.100000000000001" customHeight="1" thickBot="1" x14ac:dyDescent="0.25">
      <c r="B19" s="4" t="s">
        <v>203</v>
      </c>
      <c r="C19" s="19">
        <v>104</v>
      </c>
      <c r="D19" s="19">
        <v>80</v>
      </c>
      <c r="E19" s="19">
        <v>5</v>
      </c>
      <c r="F19" s="19">
        <v>19</v>
      </c>
      <c r="G19" s="19">
        <v>0</v>
      </c>
      <c r="H19" s="19">
        <v>3</v>
      </c>
      <c r="I19" s="19">
        <v>79</v>
      </c>
      <c r="J19" s="19">
        <v>25</v>
      </c>
    </row>
    <row r="20" spans="2:10" ht="20.100000000000001" customHeight="1" thickBot="1" x14ac:dyDescent="0.25">
      <c r="B20" s="4" t="s">
        <v>204</v>
      </c>
      <c r="C20" s="19">
        <v>421</v>
      </c>
      <c r="D20" s="19">
        <v>270</v>
      </c>
      <c r="E20" s="19">
        <v>5</v>
      </c>
      <c r="F20" s="19">
        <v>142</v>
      </c>
      <c r="G20" s="19">
        <v>4</v>
      </c>
      <c r="H20" s="19">
        <v>9</v>
      </c>
      <c r="I20" s="19">
        <v>265</v>
      </c>
      <c r="J20" s="19">
        <v>156</v>
      </c>
    </row>
    <row r="21" spans="2:10" ht="20.100000000000001" customHeight="1" thickBot="1" x14ac:dyDescent="0.25">
      <c r="B21" s="4" t="s">
        <v>205</v>
      </c>
      <c r="C21" s="19">
        <v>459</v>
      </c>
      <c r="D21" s="19">
        <v>382</v>
      </c>
      <c r="E21" s="19">
        <v>0</v>
      </c>
      <c r="F21" s="19">
        <v>77</v>
      </c>
      <c r="G21" s="19">
        <v>0</v>
      </c>
      <c r="H21" s="19">
        <v>0</v>
      </c>
      <c r="I21" s="19">
        <v>389</v>
      </c>
      <c r="J21" s="19">
        <v>70</v>
      </c>
    </row>
    <row r="22" spans="2:10" ht="20.100000000000001" customHeight="1" thickBot="1" x14ac:dyDescent="0.25">
      <c r="B22" s="4" t="s">
        <v>206</v>
      </c>
      <c r="C22" s="19">
        <v>41</v>
      </c>
      <c r="D22" s="19">
        <v>24</v>
      </c>
      <c r="E22" s="19">
        <v>0</v>
      </c>
      <c r="F22" s="19">
        <v>17</v>
      </c>
      <c r="G22" s="19">
        <v>0</v>
      </c>
      <c r="H22" s="19">
        <v>0</v>
      </c>
      <c r="I22" s="19">
        <v>23</v>
      </c>
      <c r="J22" s="19">
        <v>18</v>
      </c>
    </row>
    <row r="23" spans="2:10" ht="20.100000000000001" customHeight="1" thickBot="1" x14ac:dyDescent="0.25">
      <c r="B23" s="4" t="s">
        <v>207</v>
      </c>
      <c r="C23" s="19">
        <v>13</v>
      </c>
      <c r="D23" s="19">
        <v>4</v>
      </c>
      <c r="E23" s="19">
        <v>0</v>
      </c>
      <c r="F23" s="19">
        <v>9</v>
      </c>
      <c r="G23" s="19">
        <v>0</v>
      </c>
      <c r="H23" s="19">
        <v>0</v>
      </c>
      <c r="I23" s="19">
        <v>6</v>
      </c>
      <c r="J23" s="19">
        <v>7</v>
      </c>
    </row>
    <row r="24" spans="2:10" ht="20.100000000000001" customHeight="1" thickBot="1" x14ac:dyDescent="0.25">
      <c r="B24" s="4" t="s">
        <v>208</v>
      </c>
      <c r="C24" s="19">
        <v>149</v>
      </c>
      <c r="D24" s="19">
        <v>84</v>
      </c>
      <c r="E24" s="19">
        <v>2</v>
      </c>
      <c r="F24" s="19">
        <v>62</v>
      </c>
      <c r="G24" s="19">
        <v>1</v>
      </c>
      <c r="H24" s="19">
        <v>9</v>
      </c>
      <c r="I24" s="19">
        <v>79</v>
      </c>
      <c r="J24" s="19">
        <v>70</v>
      </c>
    </row>
    <row r="25" spans="2:10" ht="20.100000000000001" customHeight="1" thickBot="1" x14ac:dyDescent="0.25">
      <c r="B25" s="4" t="s">
        <v>209</v>
      </c>
      <c r="C25" s="19">
        <v>201</v>
      </c>
      <c r="D25" s="19">
        <v>137</v>
      </c>
      <c r="E25" s="19">
        <v>0</v>
      </c>
      <c r="F25" s="19">
        <v>64</v>
      </c>
      <c r="G25" s="19">
        <v>0</v>
      </c>
      <c r="H25" s="19">
        <v>2</v>
      </c>
      <c r="I25" s="19">
        <v>148</v>
      </c>
      <c r="J25" s="19">
        <v>53</v>
      </c>
    </row>
    <row r="26" spans="2:10" ht="20.100000000000001" customHeight="1" thickBot="1" x14ac:dyDescent="0.25">
      <c r="B26" s="4" t="s">
        <v>210</v>
      </c>
      <c r="C26" s="19">
        <v>322</v>
      </c>
      <c r="D26" s="19">
        <v>164</v>
      </c>
      <c r="E26" s="19">
        <v>6</v>
      </c>
      <c r="F26" s="19">
        <v>148</v>
      </c>
      <c r="G26" s="19">
        <v>4</v>
      </c>
      <c r="H26" s="19">
        <v>0</v>
      </c>
      <c r="I26" s="19">
        <v>167</v>
      </c>
      <c r="J26" s="19">
        <v>155</v>
      </c>
    </row>
    <row r="27" spans="2:10" ht="20.100000000000001" customHeight="1" thickBot="1" x14ac:dyDescent="0.25">
      <c r="B27" s="4" t="s">
        <v>211</v>
      </c>
      <c r="C27" s="19">
        <v>144</v>
      </c>
      <c r="D27" s="19">
        <v>104</v>
      </c>
      <c r="E27" s="19">
        <v>2</v>
      </c>
      <c r="F27" s="19">
        <v>38</v>
      </c>
      <c r="G27" s="19">
        <v>0</v>
      </c>
      <c r="H27" s="19">
        <v>3</v>
      </c>
      <c r="I27" s="19">
        <v>100</v>
      </c>
      <c r="J27" s="19">
        <v>44</v>
      </c>
    </row>
    <row r="28" spans="2:10" ht="20.100000000000001" customHeight="1" thickBot="1" x14ac:dyDescent="0.25">
      <c r="B28" s="4" t="s">
        <v>212</v>
      </c>
      <c r="C28" s="19">
        <v>250</v>
      </c>
      <c r="D28" s="19">
        <v>160</v>
      </c>
      <c r="E28" s="19">
        <v>7</v>
      </c>
      <c r="F28" s="19">
        <v>83</v>
      </c>
      <c r="G28" s="19">
        <v>0</v>
      </c>
      <c r="H28" s="19">
        <v>0</v>
      </c>
      <c r="I28" s="19">
        <v>168</v>
      </c>
      <c r="J28" s="19">
        <v>82</v>
      </c>
    </row>
    <row r="29" spans="2:10" ht="20.100000000000001" customHeight="1" thickBot="1" x14ac:dyDescent="0.25">
      <c r="B29" s="5" t="s">
        <v>213</v>
      </c>
      <c r="C29" s="27">
        <v>83</v>
      </c>
      <c r="D29" s="27">
        <v>57</v>
      </c>
      <c r="E29" s="27">
        <v>0</v>
      </c>
      <c r="F29" s="27">
        <v>26</v>
      </c>
      <c r="G29" s="27">
        <v>0</v>
      </c>
      <c r="H29" s="27">
        <v>0</v>
      </c>
      <c r="I29" s="27">
        <v>53</v>
      </c>
      <c r="J29" s="27">
        <v>30</v>
      </c>
    </row>
    <row r="30" spans="2:10" ht="20.100000000000001" customHeight="1" thickBot="1" x14ac:dyDescent="0.25">
      <c r="B30" s="6" t="s">
        <v>214</v>
      </c>
      <c r="C30" s="29">
        <v>31</v>
      </c>
      <c r="D30" s="29">
        <v>27</v>
      </c>
      <c r="E30" s="29">
        <v>0</v>
      </c>
      <c r="F30" s="29">
        <v>4</v>
      </c>
      <c r="G30" s="29">
        <v>0</v>
      </c>
      <c r="H30" s="29">
        <v>0</v>
      </c>
      <c r="I30" s="29">
        <v>25</v>
      </c>
      <c r="J30" s="29">
        <v>6</v>
      </c>
    </row>
    <row r="31" spans="2:10" ht="20.100000000000001" customHeight="1" thickBot="1" x14ac:dyDescent="0.25">
      <c r="B31" s="4" t="s">
        <v>215</v>
      </c>
      <c r="C31" s="29">
        <v>85</v>
      </c>
      <c r="D31" s="29">
        <v>43</v>
      </c>
      <c r="E31" s="29">
        <v>0</v>
      </c>
      <c r="F31" s="29">
        <v>41</v>
      </c>
      <c r="G31" s="29">
        <v>1</v>
      </c>
      <c r="H31" s="29">
        <v>2</v>
      </c>
      <c r="I31" s="29">
        <v>49</v>
      </c>
      <c r="J31" s="29">
        <v>36</v>
      </c>
    </row>
    <row r="32" spans="2:10" ht="20.100000000000001" customHeight="1" thickBot="1" x14ac:dyDescent="0.25">
      <c r="B32" s="4" t="s">
        <v>216</v>
      </c>
      <c r="C32" s="28">
        <v>68</v>
      </c>
      <c r="D32" s="28">
        <v>51</v>
      </c>
      <c r="E32" s="28">
        <v>1</v>
      </c>
      <c r="F32" s="28">
        <v>16</v>
      </c>
      <c r="G32" s="28">
        <v>0</v>
      </c>
      <c r="H32" s="28">
        <v>0</v>
      </c>
      <c r="I32" s="28">
        <v>56</v>
      </c>
      <c r="J32" s="28">
        <v>12</v>
      </c>
    </row>
    <row r="33" spans="2:10" ht="20.100000000000001" customHeight="1" thickBot="1" x14ac:dyDescent="0.25">
      <c r="B33" s="4" t="s">
        <v>217</v>
      </c>
      <c r="C33" s="19">
        <v>27</v>
      </c>
      <c r="D33" s="19">
        <v>20</v>
      </c>
      <c r="E33" s="19">
        <v>0</v>
      </c>
      <c r="F33" s="19">
        <v>7</v>
      </c>
      <c r="G33" s="19">
        <v>0</v>
      </c>
      <c r="H33" s="19">
        <v>0</v>
      </c>
      <c r="I33" s="19">
        <v>19</v>
      </c>
      <c r="J33" s="19">
        <v>8</v>
      </c>
    </row>
    <row r="34" spans="2:10" ht="20.100000000000001" customHeight="1" thickBot="1" x14ac:dyDescent="0.25">
      <c r="B34" s="4" t="s">
        <v>218</v>
      </c>
      <c r="C34" s="19">
        <v>32</v>
      </c>
      <c r="D34" s="19">
        <v>19</v>
      </c>
      <c r="E34" s="19">
        <v>0</v>
      </c>
      <c r="F34" s="19">
        <v>13</v>
      </c>
      <c r="G34" s="19">
        <v>0</v>
      </c>
      <c r="H34" s="19">
        <v>0</v>
      </c>
      <c r="I34" s="19">
        <v>19</v>
      </c>
      <c r="J34" s="19">
        <v>13</v>
      </c>
    </row>
    <row r="35" spans="2:10" ht="20.100000000000001" customHeight="1" thickBot="1" x14ac:dyDescent="0.25">
      <c r="B35" s="4" t="s">
        <v>219</v>
      </c>
      <c r="C35" s="19">
        <v>30</v>
      </c>
      <c r="D35" s="19">
        <v>15</v>
      </c>
      <c r="E35" s="19">
        <v>0</v>
      </c>
      <c r="F35" s="19">
        <v>15</v>
      </c>
      <c r="G35" s="19">
        <v>0</v>
      </c>
      <c r="H35" s="19">
        <v>0</v>
      </c>
      <c r="I35" s="19">
        <v>16</v>
      </c>
      <c r="J35" s="19">
        <v>14</v>
      </c>
    </row>
    <row r="36" spans="2:10" ht="20.100000000000001" customHeight="1" thickBot="1" x14ac:dyDescent="0.25">
      <c r="B36" s="4" t="s">
        <v>220</v>
      </c>
      <c r="C36" s="19">
        <v>27</v>
      </c>
      <c r="D36" s="19">
        <v>9</v>
      </c>
      <c r="E36" s="19">
        <v>0</v>
      </c>
      <c r="F36" s="19">
        <v>18</v>
      </c>
      <c r="G36" s="19">
        <v>0</v>
      </c>
      <c r="H36" s="19">
        <v>0</v>
      </c>
      <c r="I36" s="19">
        <v>10</v>
      </c>
      <c r="J36" s="19">
        <v>17</v>
      </c>
    </row>
    <row r="37" spans="2:10" ht="20.100000000000001" customHeight="1" thickBot="1" x14ac:dyDescent="0.25">
      <c r="B37" s="4" t="s">
        <v>221</v>
      </c>
      <c r="C37" s="19">
        <v>113</v>
      </c>
      <c r="D37" s="19">
        <v>46</v>
      </c>
      <c r="E37" s="19">
        <v>0</v>
      </c>
      <c r="F37" s="19">
        <v>67</v>
      </c>
      <c r="G37" s="19">
        <v>0</v>
      </c>
      <c r="H37" s="19">
        <v>0</v>
      </c>
      <c r="I37" s="19">
        <v>37</v>
      </c>
      <c r="J37" s="19">
        <v>76</v>
      </c>
    </row>
    <row r="38" spans="2:10" ht="20.100000000000001" customHeight="1" thickBot="1" x14ac:dyDescent="0.25">
      <c r="B38" s="4" t="s">
        <v>222</v>
      </c>
      <c r="C38" s="19">
        <v>30</v>
      </c>
      <c r="D38" s="19">
        <v>16</v>
      </c>
      <c r="E38" s="19">
        <v>0</v>
      </c>
      <c r="F38" s="19">
        <v>14</v>
      </c>
      <c r="G38" s="19">
        <v>0</v>
      </c>
      <c r="H38" s="19">
        <v>0</v>
      </c>
      <c r="I38" s="19">
        <v>17</v>
      </c>
      <c r="J38" s="19">
        <v>13</v>
      </c>
    </row>
    <row r="39" spans="2:10" ht="20.100000000000001" customHeight="1" thickBot="1" x14ac:dyDescent="0.25">
      <c r="B39" s="4" t="s">
        <v>223</v>
      </c>
      <c r="C39" s="19">
        <v>83</v>
      </c>
      <c r="D39" s="19">
        <v>62</v>
      </c>
      <c r="E39" s="19">
        <v>0</v>
      </c>
      <c r="F39" s="19">
        <v>21</v>
      </c>
      <c r="G39" s="19">
        <v>0</v>
      </c>
      <c r="H39" s="19">
        <v>3</v>
      </c>
      <c r="I39" s="19">
        <v>61</v>
      </c>
      <c r="J39" s="19">
        <v>22</v>
      </c>
    </row>
    <row r="40" spans="2:10" ht="20.100000000000001" customHeight="1" thickBot="1" x14ac:dyDescent="0.25">
      <c r="B40" s="4" t="s">
        <v>224</v>
      </c>
      <c r="C40" s="19">
        <v>117</v>
      </c>
      <c r="D40" s="19">
        <v>79</v>
      </c>
      <c r="E40" s="19">
        <v>0</v>
      </c>
      <c r="F40" s="19">
        <v>38</v>
      </c>
      <c r="G40" s="19">
        <v>0</v>
      </c>
      <c r="H40" s="19">
        <v>0</v>
      </c>
      <c r="I40" s="19">
        <v>74</v>
      </c>
      <c r="J40" s="19">
        <v>43</v>
      </c>
    </row>
    <row r="41" spans="2:10" ht="20.100000000000001" customHeight="1" thickBot="1" x14ac:dyDescent="0.25">
      <c r="B41" s="4" t="s">
        <v>225</v>
      </c>
      <c r="C41" s="19">
        <v>62</v>
      </c>
      <c r="D41" s="19">
        <v>33</v>
      </c>
      <c r="E41" s="19">
        <v>1</v>
      </c>
      <c r="F41" s="19">
        <v>28</v>
      </c>
      <c r="G41" s="19">
        <v>0</v>
      </c>
      <c r="H41" s="19">
        <v>0</v>
      </c>
      <c r="I41" s="19">
        <v>29</v>
      </c>
      <c r="J41" s="19">
        <v>33</v>
      </c>
    </row>
    <row r="42" spans="2:10" ht="20.100000000000001" customHeight="1" thickBot="1" x14ac:dyDescent="0.25">
      <c r="B42" s="4" t="s">
        <v>226</v>
      </c>
      <c r="C42" s="19">
        <v>59</v>
      </c>
      <c r="D42" s="19">
        <v>38</v>
      </c>
      <c r="E42" s="19">
        <v>0</v>
      </c>
      <c r="F42" s="19">
        <v>21</v>
      </c>
      <c r="G42" s="19">
        <v>0</v>
      </c>
      <c r="H42" s="19">
        <v>0</v>
      </c>
      <c r="I42" s="19">
        <v>38</v>
      </c>
      <c r="J42" s="19">
        <v>21</v>
      </c>
    </row>
    <row r="43" spans="2:10" ht="20.100000000000001" customHeight="1" thickBot="1" x14ac:dyDescent="0.25">
      <c r="B43" s="4" t="s">
        <v>227</v>
      </c>
      <c r="C43" s="19">
        <v>156</v>
      </c>
      <c r="D43" s="19">
        <v>85</v>
      </c>
      <c r="E43" s="19">
        <v>2</v>
      </c>
      <c r="F43" s="19">
        <v>67</v>
      </c>
      <c r="G43" s="19">
        <v>2</v>
      </c>
      <c r="H43" s="19">
        <v>1</v>
      </c>
      <c r="I43" s="19">
        <v>86</v>
      </c>
      <c r="J43" s="19">
        <v>70</v>
      </c>
    </row>
    <row r="44" spans="2:10" ht="20.100000000000001" customHeight="1" thickBot="1" x14ac:dyDescent="0.25">
      <c r="B44" s="4" t="s">
        <v>228</v>
      </c>
      <c r="C44" s="19">
        <v>931</v>
      </c>
      <c r="D44" s="19">
        <v>526</v>
      </c>
      <c r="E44" s="19">
        <v>6</v>
      </c>
      <c r="F44" s="19">
        <v>397</v>
      </c>
      <c r="G44" s="19">
        <v>2</v>
      </c>
      <c r="H44" s="19">
        <v>0</v>
      </c>
      <c r="I44" s="19">
        <v>463</v>
      </c>
      <c r="J44" s="19">
        <v>468</v>
      </c>
    </row>
    <row r="45" spans="2:10" ht="20.100000000000001" customHeight="1" thickBot="1" x14ac:dyDescent="0.25">
      <c r="B45" s="4" t="s">
        <v>229</v>
      </c>
      <c r="C45" s="19">
        <v>119</v>
      </c>
      <c r="D45" s="19">
        <v>51</v>
      </c>
      <c r="E45" s="19">
        <v>0</v>
      </c>
      <c r="F45" s="19">
        <v>68</v>
      </c>
      <c r="G45" s="19">
        <v>0</v>
      </c>
      <c r="H45" s="19">
        <v>0</v>
      </c>
      <c r="I45" s="19">
        <v>53</v>
      </c>
      <c r="J45" s="19">
        <v>66</v>
      </c>
    </row>
    <row r="46" spans="2:10" ht="20.100000000000001" customHeight="1" thickBot="1" x14ac:dyDescent="0.25">
      <c r="B46" s="4" t="s">
        <v>230</v>
      </c>
      <c r="C46" s="19">
        <v>84</v>
      </c>
      <c r="D46" s="19">
        <v>39</v>
      </c>
      <c r="E46" s="19">
        <v>4</v>
      </c>
      <c r="F46" s="19">
        <v>41</v>
      </c>
      <c r="G46" s="19">
        <v>0</v>
      </c>
      <c r="H46" s="19">
        <v>8</v>
      </c>
      <c r="I46" s="19">
        <v>33</v>
      </c>
      <c r="J46" s="19">
        <v>51</v>
      </c>
    </row>
    <row r="47" spans="2:10" ht="20.100000000000001" customHeight="1" thickBot="1" x14ac:dyDescent="0.25">
      <c r="B47" s="4" t="s">
        <v>231</v>
      </c>
      <c r="C47" s="19">
        <v>184</v>
      </c>
      <c r="D47" s="19">
        <v>95</v>
      </c>
      <c r="E47" s="19">
        <v>0</v>
      </c>
      <c r="F47" s="19">
        <v>89</v>
      </c>
      <c r="G47" s="19">
        <v>0</v>
      </c>
      <c r="H47" s="19">
        <v>0</v>
      </c>
      <c r="I47" s="19">
        <v>95</v>
      </c>
      <c r="J47" s="19">
        <v>89</v>
      </c>
    </row>
    <row r="48" spans="2:10" ht="20.100000000000001" customHeight="1" thickBot="1" x14ac:dyDescent="0.25">
      <c r="B48" s="4" t="s">
        <v>232</v>
      </c>
      <c r="C48" s="19">
        <v>440</v>
      </c>
      <c r="D48" s="19">
        <v>241</v>
      </c>
      <c r="E48" s="19">
        <v>4</v>
      </c>
      <c r="F48" s="19">
        <v>194</v>
      </c>
      <c r="G48" s="19">
        <v>1</v>
      </c>
      <c r="H48" s="19">
        <v>1</v>
      </c>
      <c r="I48" s="19">
        <v>244</v>
      </c>
      <c r="J48" s="19">
        <v>196</v>
      </c>
    </row>
    <row r="49" spans="2:10" ht="20.100000000000001" customHeight="1" thickBot="1" x14ac:dyDescent="0.25">
      <c r="B49" s="4" t="s">
        <v>233</v>
      </c>
      <c r="C49" s="19">
        <v>161</v>
      </c>
      <c r="D49" s="19">
        <v>97</v>
      </c>
      <c r="E49" s="19">
        <v>2</v>
      </c>
      <c r="F49" s="19">
        <v>60</v>
      </c>
      <c r="G49" s="19">
        <v>2</v>
      </c>
      <c r="H49" s="19">
        <v>0</v>
      </c>
      <c r="I49" s="19">
        <v>93</v>
      </c>
      <c r="J49" s="19">
        <v>68</v>
      </c>
    </row>
    <row r="50" spans="2:10" ht="20.100000000000001" customHeight="1" thickBot="1" x14ac:dyDescent="0.25">
      <c r="B50" s="4" t="s">
        <v>234</v>
      </c>
      <c r="C50" s="19">
        <v>604</v>
      </c>
      <c r="D50" s="19">
        <v>345</v>
      </c>
      <c r="E50" s="19">
        <v>2</v>
      </c>
      <c r="F50" s="19">
        <v>257</v>
      </c>
      <c r="G50" s="19">
        <v>0</v>
      </c>
      <c r="H50" s="19">
        <v>2</v>
      </c>
      <c r="I50" s="19">
        <v>365</v>
      </c>
      <c r="J50" s="19">
        <v>239</v>
      </c>
    </row>
    <row r="51" spans="2:10" ht="20.100000000000001" customHeight="1" thickBot="1" x14ac:dyDescent="0.25">
      <c r="B51" s="4" t="s">
        <v>235</v>
      </c>
      <c r="C51" s="19">
        <v>128</v>
      </c>
      <c r="D51" s="19">
        <v>105</v>
      </c>
      <c r="E51" s="19">
        <v>0</v>
      </c>
      <c r="F51" s="19">
        <v>23</v>
      </c>
      <c r="G51" s="19">
        <v>0</v>
      </c>
      <c r="H51" s="19">
        <v>0</v>
      </c>
      <c r="I51" s="19">
        <v>102</v>
      </c>
      <c r="J51" s="19">
        <v>26</v>
      </c>
    </row>
    <row r="52" spans="2:10" ht="20.100000000000001" customHeight="1" thickBot="1" x14ac:dyDescent="0.25">
      <c r="B52" s="4" t="s">
        <v>236</v>
      </c>
      <c r="C52" s="19">
        <v>56</v>
      </c>
      <c r="D52" s="19">
        <v>30</v>
      </c>
      <c r="E52" s="19">
        <v>8</v>
      </c>
      <c r="F52" s="19">
        <v>18</v>
      </c>
      <c r="G52" s="19">
        <v>0</v>
      </c>
      <c r="H52" s="19">
        <v>9</v>
      </c>
      <c r="I52" s="19">
        <v>40</v>
      </c>
      <c r="J52" s="19">
        <v>16</v>
      </c>
    </row>
    <row r="53" spans="2:10" ht="20.100000000000001" customHeight="1" thickBot="1" x14ac:dyDescent="0.25">
      <c r="B53" s="4" t="s">
        <v>237</v>
      </c>
      <c r="C53" s="19">
        <v>200</v>
      </c>
      <c r="D53" s="19">
        <v>128</v>
      </c>
      <c r="E53" s="19">
        <v>13</v>
      </c>
      <c r="F53" s="19">
        <v>59</v>
      </c>
      <c r="G53" s="19">
        <v>0</v>
      </c>
      <c r="H53" s="19">
        <v>0</v>
      </c>
      <c r="I53" s="19">
        <v>144</v>
      </c>
      <c r="J53" s="19">
        <v>56</v>
      </c>
    </row>
    <row r="54" spans="2:10" ht="20.100000000000001" customHeight="1" thickBot="1" x14ac:dyDescent="0.25">
      <c r="B54" s="4" t="s">
        <v>238</v>
      </c>
      <c r="C54" s="19">
        <v>56</v>
      </c>
      <c r="D54" s="19">
        <v>37</v>
      </c>
      <c r="E54" s="19">
        <v>0</v>
      </c>
      <c r="F54" s="19">
        <v>19</v>
      </c>
      <c r="G54" s="19">
        <v>0</v>
      </c>
      <c r="H54" s="19">
        <v>0</v>
      </c>
      <c r="I54" s="19">
        <v>38</v>
      </c>
      <c r="J54" s="19">
        <v>18</v>
      </c>
    </row>
    <row r="55" spans="2:10" ht="20.100000000000001" customHeight="1" thickBot="1" x14ac:dyDescent="0.25">
      <c r="B55" s="4" t="s">
        <v>239</v>
      </c>
      <c r="C55" s="19">
        <v>53</v>
      </c>
      <c r="D55" s="19">
        <v>41</v>
      </c>
      <c r="E55" s="19">
        <v>0</v>
      </c>
      <c r="F55" s="19">
        <v>12</v>
      </c>
      <c r="G55" s="19">
        <v>0</v>
      </c>
      <c r="H55" s="19">
        <v>0</v>
      </c>
      <c r="I55" s="19">
        <v>39</v>
      </c>
      <c r="J55" s="19">
        <v>14</v>
      </c>
    </row>
    <row r="56" spans="2:10" ht="20.100000000000001" customHeight="1" thickBot="1" x14ac:dyDescent="0.25">
      <c r="B56" s="4" t="s">
        <v>240</v>
      </c>
      <c r="C56" s="19">
        <v>148</v>
      </c>
      <c r="D56" s="19">
        <v>113</v>
      </c>
      <c r="E56" s="19">
        <v>2</v>
      </c>
      <c r="F56" s="19">
        <v>33</v>
      </c>
      <c r="G56" s="19">
        <v>0</v>
      </c>
      <c r="H56" s="19">
        <v>1</v>
      </c>
      <c r="I56" s="19">
        <v>123</v>
      </c>
      <c r="J56" s="19">
        <v>25</v>
      </c>
    </row>
    <row r="57" spans="2:10" ht="20.100000000000001" customHeight="1" thickBot="1" x14ac:dyDescent="0.25">
      <c r="B57" s="4" t="s">
        <v>241</v>
      </c>
      <c r="C57" s="19">
        <v>1422</v>
      </c>
      <c r="D57" s="19">
        <v>754</v>
      </c>
      <c r="E57" s="19">
        <v>6</v>
      </c>
      <c r="F57" s="19">
        <v>660</v>
      </c>
      <c r="G57" s="19">
        <v>2</v>
      </c>
      <c r="H57" s="19">
        <v>0</v>
      </c>
      <c r="I57" s="19">
        <v>719</v>
      </c>
      <c r="J57" s="19">
        <v>703</v>
      </c>
    </row>
    <row r="58" spans="2:10" ht="20.100000000000001" customHeight="1" thickBot="1" x14ac:dyDescent="0.25">
      <c r="B58" s="4" t="s">
        <v>242</v>
      </c>
      <c r="C58" s="19">
        <v>341</v>
      </c>
      <c r="D58" s="19">
        <v>223</v>
      </c>
      <c r="E58" s="19">
        <v>2</v>
      </c>
      <c r="F58" s="19">
        <v>115</v>
      </c>
      <c r="G58" s="19">
        <v>1</v>
      </c>
      <c r="H58" s="19">
        <v>2</v>
      </c>
      <c r="I58" s="19">
        <v>213</v>
      </c>
      <c r="J58" s="19">
        <v>128</v>
      </c>
    </row>
    <row r="59" spans="2:10" ht="20.100000000000001" customHeight="1" thickBot="1" x14ac:dyDescent="0.25">
      <c r="B59" s="4" t="s">
        <v>243</v>
      </c>
      <c r="C59" s="19">
        <v>93</v>
      </c>
      <c r="D59" s="19">
        <v>52</v>
      </c>
      <c r="E59" s="19">
        <v>0</v>
      </c>
      <c r="F59" s="19">
        <v>41</v>
      </c>
      <c r="G59" s="19">
        <v>0</v>
      </c>
      <c r="H59" s="19">
        <v>5</v>
      </c>
      <c r="I59" s="19">
        <v>45</v>
      </c>
      <c r="J59" s="19">
        <v>48</v>
      </c>
    </row>
    <row r="60" spans="2:10" ht="20.100000000000001" customHeight="1" thickBot="1" x14ac:dyDescent="0.25">
      <c r="B60" s="4" t="s">
        <v>244</v>
      </c>
      <c r="C60" s="19">
        <v>63</v>
      </c>
      <c r="D60" s="19">
        <v>15</v>
      </c>
      <c r="E60" s="19">
        <v>0</v>
      </c>
      <c r="F60" s="19">
        <v>48</v>
      </c>
      <c r="G60" s="19">
        <v>0</v>
      </c>
      <c r="H60" s="19">
        <v>0</v>
      </c>
      <c r="I60" s="19">
        <v>47</v>
      </c>
      <c r="J60" s="19">
        <v>16</v>
      </c>
    </row>
    <row r="61" spans="2:10" ht="20.100000000000001" customHeight="1" thickBot="1" x14ac:dyDescent="0.25">
      <c r="B61" s="4" t="s">
        <v>270</v>
      </c>
      <c r="C61" s="19">
        <v>85</v>
      </c>
      <c r="D61" s="19">
        <v>45</v>
      </c>
      <c r="E61" s="19">
        <v>0</v>
      </c>
      <c r="F61" s="19">
        <v>40</v>
      </c>
      <c r="G61" s="19">
        <v>0</v>
      </c>
      <c r="H61" s="19">
        <v>2</v>
      </c>
      <c r="I61" s="19">
        <v>32</v>
      </c>
      <c r="J61" s="19">
        <v>53</v>
      </c>
    </row>
    <row r="62" spans="2:10" ht="20.100000000000001" customHeight="1" thickBot="1" x14ac:dyDescent="0.25">
      <c r="B62" s="4" t="s">
        <v>246</v>
      </c>
      <c r="C62" s="19">
        <v>101</v>
      </c>
      <c r="D62" s="19">
        <v>60</v>
      </c>
      <c r="E62" s="19">
        <v>2</v>
      </c>
      <c r="F62" s="19">
        <v>35</v>
      </c>
      <c r="G62" s="19">
        <v>4</v>
      </c>
      <c r="H62" s="19">
        <v>9</v>
      </c>
      <c r="I62" s="19">
        <v>60</v>
      </c>
      <c r="J62" s="19">
        <v>41</v>
      </c>
    </row>
    <row r="63" spans="2:10" ht="20.100000000000001" customHeight="1" thickBot="1" x14ac:dyDescent="0.25">
      <c r="B63" s="4" t="s">
        <v>247</v>
      </c>
      <c r="C63" s="19">
        <v>57</v>
      </c>
      <c r="D63" s="19">
        <v>34</v>
      </c>
      <c r="E63" s="19">
        <v>0</v>
      </c>
      <c r="F63" s="19">
        <v>23</v>
      </c>
      <c r="G63" s="19">
        <v>0</v>
      </c>
      <c r="H63" s="19">
        <v>0</v>
      </c>
      <c r="I63" s="19">
        <v>30</v>
      </c>
      <c r="J63" s="19">
        <v>27</v>
      </c>
    </row>
    <row r="64" spans="2:10" ht="20.100000000000001" customHeight="1" thickBot="1" x14ac:dyDescent="0.25">
      <c r="B64" s="7" t="s">
        <v>22</v>
      </c>
      <c r="C64" s="9">
        <f>SUM(C14:C63)</f>
        <v>9403</v>
      </c>
      <c r="D64" s="9">
        <f t="shared" ref="D64:J64" si="0">SUM(D14:D63)</f>
        <v>5708</v>
      </c>
      <c r="E64" s="9">
        <f t="shared" si="0"/>
        <v>86</v>
      </c>
      <c r="F64" s="9">
        <f t="shared" si="0"/>
        <v>3583</v>
      </c>
      <c r="G64" s="9">
        <f t="shared" si="0"/>
        <v>26</v>
      </c>
      <c r="H64" s="9">
        <f>SUM(H14:H63)</f>
        <v>75</v>
      </c>
      <c r="I64" s="9">
        <f t="shared" si="0"/>
        <v>5690</v>
      </c>
      <c r="J64" s="9">
        <f t="shared" si="0"/>
        <v>3713</v>
      </c>
    </row>
    <row r="66" spans="2:6" x14ac:dyDescent="0.2">
      <c r="C66" s="49"/>
    </row>
    <row r="67" spans="2:6" ht="14.25" customHeight="1" x14ac:dyDescent="0.2">
      <c r="B67" s="93" t="s">
        <v>292</v>
      </c>
      <c r="C67" s="93"/>
      <c r="D67" s="93"/>
      <c r="E67" s="93"/>
      <c r="F67" s="93"/>
    </row>
  </sheetData>
  <mergeCells count="2">
    <mergeCell ref="C12:J12"/>
    <mergeCell ref="B67:F6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91" t="s">
        <v>264</v>
      </c>
      <c r="C9" s="92"/>
    </row>
    <row r="10" spans="2:3" ht="20.100000000000001" customHeight="1" thickBot="1" x14ac:dyDescent="0.25">
      <c r="B10" s="3" t="s">
        <v>198</v>
      </c>
      <c r="C10" s="18">
        <v>158</v>
      </c>
    </row>
    <row r="11" spans="2:3" ht="20.100000000000001" customHeight="1" thickBot="1" x14ac:dyDescent="0.25">
      <c r="B11" s="4" t="s">
        <v>199</v>
      </c>
      <c r="C11" s="19">
        <v>228</v>
      </c>
    </row>
    <row r="12" spans="2:3" ht="20.100000000000001" customHeight="1" thickBot="1" x14ac:dyDescent="0.25">
      <c r="B12" s="4" t="s">
        <v>200</v>
      </c>
      <c r="C12" s="19">
        <v>145</v>
      </c>
    </row>
    <row r="13" spans="2:3" ht="20.100000000000001" customHeight="1" thickBot="1" x14ac:dyDescent="0.25">
      <c r="B13" s="4" t="s">
        <v>201</v>
      </c>
      <c r="C13" s="19">
        <v>205</v>
      </c>
    </row>
    <row r="14" spans="2:3" ht="20.100000000000001" customHeight="1" thickBot="1" x14ac:dyDescent="0.25">
      <c r="B14" s="4" t="s">
        <v>202</v>
      </c>
      <c r="C14" s="19">
        <v>72</v>
      </c>
    </row>
    <row r="15" spans="2:3" ht="20.100000000000001" customHeight="1" thickBot="1" x14ac:dyDescent="0.25">
      <c r="B15" s="4" t="s">
        <v>203</v>
      </c>
      <c r="C15" s="19">
        <v>42</v>
      </c>
    </row>
    <row r="16" spans="2:3" ht="20.100000000000001" customHeight="1" thickBot="1" x14ac:dyDescent="0.25">
      <c r="B16" s="4" t="s">
        <v>204</v>
      </c>
      <c r="C16" s="19">
        <v>201</v>
      </c>
    </row>
    <row r="17" spans="2:3" ht="20.100000000000001" customHeight="1" thickBot="1" x14ac:dyDescent="0.25">
      <c r="B17" s="4" t="s">
        <v>205</v>
      </c>
      <c r="C17" s="19">
        <v>100</v>
      </c>
    </row>
    <row r="18" spans="2:3" ht="20.100000000000001" customHeight="1" thickBot="1" x14ac:dyDescent="0.25">
      <c r="B18" s="4" t="s">
        <v>206</v>
      </c>
      <c r="C18" s="19">
        <v>31</v>
      </c>
    </row>
    <row r="19" spans="2:3" ht="20.100000000000001" customHeight="1" thickBot="1" x14ac:dyDescent="0.25">
      <c r="B19" s="4" t="s">
        <v>207</v>
      </c>
      <c r="C19" s="19">
        <v>15</v>
      </c>
    </row>
    <row r="20" spans="2:3" ht="20.100000000000001" customHeight="1" thickBot="1" x14ac:dyDescent="0.25">
      <c r="B20" s="4" t="s">
        <v>208</v>
      </c>
      <c r="C20" s="19">
        <v>100</v>
      </c>
    </row>
    <row r="21" spans="2:3" ht="20.100000000000001" customHeight="1" thickBot="1" x14ac:dyDescent="0.25">
      <c r="B21" s="4" t="s">
        <v>209</v>
      </c>
      <c r="C21" s="19">
        <v>139</v>
      </c>
    </row>
    <row r="22" spans="2:3" ht="20.100000000000001" customHeight="1" thickBot="1" x14ac:dyDescent="0.25">
      <c r="B22" s="4" t="s">
        <v>210</v>
      </c>
      <c r="C22" s="19">
        <v>189</v>
      </c>
    </row>
    <row r="23" spans="2:3" ht="20.100000000000001" customHeight="1" thickBot="1" x14ac:dyDescent="0.25">
      <c r="B23" s="4" t="s">
        <v>211</v>
      </c>
      <c r="C23" s="19">
        <v>301</v>
      </c>
    </row>
    <row r="24" spans="2:3" ht="20.100000000000001" customHeight="1" thickBot="1" x14ac:dyDescent="0.25">
      <c r="B24" s="4" t="s">
        <v>212</v>
      </c>
      <c r="C24" s="19">
        <v>235</v>
      </c>
    </row>
    <row r="25" spans="2:3" ht="20.100000000000001" customHeight="1" thickBot="1" x14ac:dyDescent="0.25">
      <c r="B25" s="5" t="s">
        <v>213</v>
      </c>
      <c r="C25" s="27">
        <v>69</v>
      </c>
    </row>
    <row r="26" spans="2:3" ht="20.100000000000001" customHeight="1" thickBot="1" x14ac:dyDescent="0.25">
      <c r="B26" s="6" t="s">
        <v>214</v>
      </c>
      <c r="C26" s="29">
        <v>7</v>
      </c>
    </row>
    <row r="27" spans="2:3" ht="20.100000000000001" customHeight="1" thickBot="1" x14ac:dyDescent="0.25">
      <c r="B27" s="4" t="s">
        <v>215</v>
      </c>
      <c r="C27" s="29">
        <v>43</v>
      </c>
    </row>
    <row r="28" spans="2:3" ht="20.100000000000001" customHeight="1" thickBot="1" x14ac:dyDescent="0.25">
      <c r="B28" s="4" t="s">
        <v>216</v>
      </c>
      <c r="C28" s="28">
        <v>31</v>
      </c>
    </row>
    <row r="29" spans="2:3" ht="20.100000000000001" customHeight="1" thickBot="1" x14ac:dyDescent="0.25">
      <c r="B29" s="4" t="s">
        <v>217</v>
      </c>
      <c r="C29" s="19">
        <v>15</v>
      </c>
    </row>
    <row r="30" spans="2:3" ht="20.100000000000001" customHeight="1" thickBot="1" x14ac:dyDescent="0.25">
      <c r="B30" s="4" t="s">
        <v>218</v>
      </c>
      <c r="C30" s="19">
        <v>1</v>
      </c>
    </row>
    <row r="31" spans="2:3" ht="20.100000000000001" customHeight="1" thickBot="1" x14ac:dyDescent="0.25">
      <c r="B31" s="4" t="s">
        <v>219</v>
      </c>
      <c r="C31" s="19">
        <v>14</v>
      </c>
    </row>
    <row r="32" spans="2:3" ht="20.100000000000001" customHeight="1" thickBot="1" x14ac:dyDescent="0.25">
      <c r="B32" s="4" t="s">
        <v>220</v>
      </c>
      <c r="C32" s="19">
        <v>16</v>
      </c>
    </row>
    <row r="33" spans="2:3" ht="20.100000000000001" customHeight="1" thickBot="1" x14ac:dyDescent="0.25">
      <c r="B33" s="4" t="s">
        <v>221</v>
      </c>
      <c r="C33" s="19">
        <v>11</v>
      </c>
    </row>
    <row r="34" spans="2:3" ht="20.100000000000001" customHeight="1" thickBot="1" x14ac:dyDescent="0.25">
      <c r="B34" s="4" t="s">
        <v>222</v>
      </c>
      <c r="C34" s="19">
        <v>3</v>
      </c>
    </row>
    <row r="35" spans="2:3" ht="20.100000000000001" customHeight="1" thickBot="1" x14ac:dyDescent="0.25">
      <c r="B35" s="4" t="s">
        <v>223</v>
      </c>
      <c r="C35" s="19">
        <v>28</v>
      </c>
    </row>
    <row r="36" spans="2:3" ht="20.100000000000001" customHeight="1" thickBot="1" x14ac:dyDescent="0.25">
      <c r="B36" s="4" t="s">
        <v>224</v>
      </c>
      <c r="C36" s="19">
        <v>78</v>
      </c>
    </row>
    <row r="37" spans="2:3" ht="20.100000000000001" customHeight="1" thickBot="1" x14ac:dyDescent="0.25">
      <c r="B37" s="4" t="s">
        <v>225</v>
      </c>
      <c r="C37" s="19">
        <v>8</v>
      </c>
    </row>
    <row r="38" spans="2:3" ht="20.100000000000001" customHeight="1" thickBot="1" x14ac:dyDescent="0.25">
      <c r="B38" s="4" t="s">
        <v>226</v>
      </c>
      <c r="C38" s="19">
        <v>22</v>
      </c>
    </row>
    <row r="39" spans="2:3" ht="20.100000000000001" customHeight="1" thickBot="1" x14ac:dyDescent="0.25">
      <c r="B39" s="4" t="s">
        <v>227</v>
      </c>
      <c r="C39" s="19">
        <v>85</v>
      </c>
    </row>
    <row r="40" spans="2:3" ht="20.100000000000001" customHeight="1" thickBot="1" x14ac:dyDescent="0.25">
      <c r="B40" s="4" t="s">
        <v>228</v>
      </c>
      <c r="C40" s="19">
        <v>283</v>
      </c>
    </row>
    <row r="41" spans="2:3" ht="20.100000000000001" customHeight="1" thickBot="1" x14ac:dyDescent="0.25">
      <c r="B41" s="4" t="s">
        <v>229</v>
      </c>
      <c r="C41" s="19">
        <v>32</v>
      </c>
    </row>
    <row r="42" spans="2:3" ht="20.100000000000001" customHeight="1" thickBot="1" x14ac:dyDescent="0.25">
      <c r="B42" s="4" t="s">
        <v>230</v>
      </c>
      <c r="C42" s="19">
        <v>87</v>
      </c>
    </row>
    <row r="43" spans="2:3" ht="20.100000000000001" customHeight="1" thickBot="1" x14ac:dyDescent="0.25">
      <c r="B43" s="4" t="s">
        <v>231</v>
      </c>
      <c r="C43" s="19">
        <v>106</v>
      </c>
    </row>
    <row r="44" spans="2:3" ht="20.100000000000001" customHeight="1" thickBot="1" x14ac:dyDescent="0.25">
      <c r="B44" s="4" t="s">
        <v>232</v>
      </c>
      <c r="C44" s="19">
        <v>332</v>
      </c>
    </row>
    <row r="45" spans="2:3" ht="20.100000000000001" customHeight="1" thickBot="1" x14ac:dyDescent="0.25">
      <c r="B45" s="4" t="s">
        <v>233</v>
      </c>
      <c r="C45" s="19">
        <v>144</v>
      </c>
    </row>
    <row r="46" spans="2:3" ht="20.100000000000001" customHeight="1" thickBot="1" x14ac:dyDescent="0.25">
      <c r="B46" s="4" t="s">
        <v>234</v>
      </c>
      <c r="C46" s="19">
        <v>464</v>
      </c>
    </row>
    <row r="47" spans="2:3" ht="20.100000000000001" customHeight="1" thickBot="1" x14ac:dyDescent="0.25">
      <c r="B47" s="4" t="s">
        <v>235</v>
      </c>
      <c r="C47" s="19">
        <v>78</v>
      </c>
    </row>
    <row r="48" spans="2:3" ht="20.100000000000001" customHeight="1" thickBot="1" x14ac:dyDescent="0.25">
      <c r="B48" s="4" t="s">
        <v>236</v>
      </c>
      <c r="C48" s="19">
        <v>60</v>
      </c>
    </row>
    <row r="49" spans="2:3" ht="20.100000000000001" customHeight="1" thickBot="1" x14ac:dyDescent="0.25">
      <c r="B49" s="4" t="s">
        <v>237</v>
      </c>
      <c r="C49" s="19">
        <v>92</v>
      </c>
    </row>
    <row r="50" spans="2:3" ht="20.100000000000001" customHeight="1" thickBot="1" x14ac:dyDescent="0.25">
      <c r="B50" s="4" t="s">
        <v>238</v>
      </c>
      <c r="C50" s="19">
        <v>27</v>
      </c>
    </row>
    <row r="51" spans="2:3" ht="20.100000000000001" customHeight="1" thickBot="1" x14ac:dyDescent="0.25">
      <c r="B51" s="4" t="s">
        <v>239</v>
      </c>
      <c r="C51" s="19">
        <v>16</v>
      </c>
    </row>
    <row r="52" spans="2:3" ht="20.100000000000001" customHeight="1" thickBot="1" x14ac:dyDescent="0.25">
      <c r="B52" s="4" t="s">
        <v>240</v>
      </c>
      <c r="C52" s="19">
        <v>108</v>
      </c>
    </row>
    <row r="53" spans="2:3" ht="20.100000000000001" customHeight="1" thickBot="1" x14ac:dyDescent="0.25">
      <c r="B53" s="4" t="s">
        <v>241</v>
      </c>
      <c r="C53" s="19">
        <v>201</v>
      </c>
    </row>
    <row r="54" spans="2:3" ht="20.100000000000001" customHeight="1" thickBot="1" x14ac:dyDescent="0.25">
      <c r="B54" s="4" t="s">
        <v>242</v>
      </c>
      <c r="C54" s="19">
        <v>366</v>
      </c>
    </row>
    <row r="55" spans="2:3" ht="20.100000000000001" customHeight="1" thickBot="1" x14ac:dyDescent="0.25">
      <c r="B55" s="4" t="s">
        <v>243</v>
      </c>
      <c r="C55" s="19">
        <v>102</v>
      </c>
    </row>
    <row r="56" spans="2:3" ht="20.100000000000001" customHeight="1" thickBot="1" x14ac:dyDescent="0.25">
      <c r="B56" s="4" t="s">
        <v>244</v>
      </c>
      <c r="C56" s="19">
        <v>77</v>
      </c>
    </row>
    <row r="57" spans="2:3" ht="20.100000000000001" customHeight="1" thickBot="1" x14ac:dyDescent="0.25">
      <c r="B57" s="4" t="s">
        <v>270</v>
      </c>
      <c r="C57" s="19">
        <v>104</v>
      </c>
    </row>
    <row r="58" spans="2:3" ht="20.100000000000001" customHeight="1" thickBot="1" x14ac:dyDescent="0.25">
      <c r="B58" s="4" t="s">
        <v>246</v>
      </c>
      <c r="C58" s="19">
        <v>141</v>
      </c>
    </row>
    <row r="59" spans="2:3" ht="20.100000000000001" customHeight="1" thickBot="1" x14ac:dyDescent="0.25">
      <c r="B59" s="4" t="s">
        <v>247</v>
      </c>
      <c r="C59" s="19">
        <v>29</v>
      </c>
    </row>
    <row r="60" spans="2:3" ht="20.100000000000001" customHeight="1" thickBot="1" x14ac:dyDescent="0.25">
      <c r="B60" s="7" t="s">
        <v>22</v>
      </c>
      <c r="C60" s="9">
        <f>SUM(C10:C59)</f>
        <v>5441</v>
      </c>
    </row>
    <row r="61" spans="2:3" x14ac:dyDescent="0.2">
      <c r="C61" s="49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3"/>
      <c r="C9" s="91" t="s">
        <v>265</v>
      </c>
      <c r="D9" s="92"/>
      <c r="E9" s="92"/>
      <c r="F9" s="92"/>
      <c r="G9" s="92"/>
      <c r="H9" s="91" t="s">
        <v>266</v>
      </c>
      <c r="I9" s="92"/>
      <c r="J9" s="92"/>
      <c r="K9" s="92"/>
      <c r="L9" s="92"/>
      <c r="M9" s="91" t="s">
        <v>35</v>
      </c>
      <c r="N9" s="92"/>
      <c r="O9" s="92"/>
      <c r="P9" s="92"/>
      <c r="Q9" s="92"/>
    </row>
    <row r="10" spans="2:17" ht="41.25" customHeight="1" thickBot="1" x14ac:dyDescent="0.25">
      <c r="B10" s="24"/>
      <c r="C10" s="22" t="s">
        <v>115</v>
      </c>
      <c r="D10" s="22" t="s">
        <v>116</v>
      </c>
      <c r="E10" s="22" t="s">
        <v>117</v>
      </c>
      <c r="F10" s="22" t="s">
        <v>118</v>
      </c>
      <c r="G10" s="22" t="s">
        <v>119</v>
      </c>
      <c r="H10" s="22" t="s">
        <v>115</v>
      </c>
      <c r="I10" s="22" t="s">
        <v>116</v>
      </c>
      <c r="J10" s="22" t="s">
        <v>117</v>
      </c>
      <c r="K10" s="22" t="s">
        <v>118</v>
      </c>
      <c r="L10" s="22" t="s">
        <v>119</v>
      </c>
      <c r="M10" s="22" t="s">
        <v>115</v>
      </c>
      <c r="N10" s="22" t="s">
        <v>116</v>
      </c>
      <c r="O10" s="22" t="s">
        <v>117</v>
      </c>
      <c r="P10" s="22" t="s">
        <v>118</v>
      </c>
      <c r="Q10" s="22" t="s">
        <v>119</v>
      </c>
    </row>
    <row r="11" spans="2:17" ht="20.100000000000001" customHeight="1" thickBot="1" x14ac:dyDescent="0.25">
      <c r="B11" s="3" t="s">
        <v>198</v>
      </c>
      <c r="C11" s="18">
        <v>176</v>
      </c>
      <c r="D11" s="18">
        <v>69</v>
      </c>
      <c r="E11" s="18">
        <v>102</v>
      </c>
      <c r="F11" s="18">
        <v>1</v>
      </c>
      <c r="G11" s="18">
        <v>4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176</v>
      </c>
      <c r="N11" s="18">
        <v>69</v>
      </c>
      <c r="O11" s="18">
        <v>102</v>
      </c>
      <c r="P11" s="18">
        <v>1</v>
      </c>
      <c r="Q11" s="18">
        <v>4</v>
      </c>
    </row>
    <row r="12" spans="2:17" ht="20.100000000000001" customHeight="1" thickBot="1" x14ac:dyDescent="0.25">
      <c r="B12" s="4" t="s">
        <v>199</v>
      </c>
      <c r="C12" s="19">
        <v>290</v>
      </c>
      <c r="D12" s="19">
        <v>234</v>
      </c>
      <c r="E12" s="19">
        <v>30</v>
      </c>
      <c r="F12" s="19">
        <v>25</v>
      </c>
      <c r="G12" s="19">
        <v>1</v>
      </c>
      <c r="H12" s="19">
        <v>1</v>
      </c>
      <c r="I12" s="19">
        <v>1</v>
      </c>
      <c r="J12" s="19">
        <v>0</v>
      </c>
      <c r="K12" s="19">
        <v>0</v>
      </c>
      <c r="L12" s="19">
        <v>0</v>
      </c>
      <c r="M12" s="19">
        <v>291</v>
      </c>
      <c r="N12" s="19">
        <v>235</v>
      </c>
      <c r="O12" s="19">
        <v>30</v>
      </c>
      <c r="P12" s="19">
        <v>25</v>
      </c>
      <c r="Q12" s="19">
        <v>1</v>
      </c>
    </row>
    <row r="13" spans="2:17" ht="20.100000000000001" customHeight="1" thickBot="1" x14ac:dyDescent="0.25">
      <c r="B13" s="4" t="s">
        <v>200</v>
      </c>
      <c r="C13" s="19">
        <v>174</v>
      </c>
      <c r="D13" s="19">
        <v>142</v>
      </c>
      <c r="E13" s="19">
        <v>22</v>
      </c>
      <c r="F13" s="19">
        <v>10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174</v>
      </c>
      <c r="N13" s="19">
        <v>142</v>
      </c>
      <c r="O13" s="19">
        <v>22</v>
      </c>
      <c r="P13" s="19">
        <v>10</v>
      </c>
      <c r="Q13" s="19">
        <v>0</v>
      </c>
    </row>
    <row r="14" spans="2:17" ht="20.100000000000001" customHeight="1" thickBot="1" x14ac:dyDescent="0.25">
      <c r="B14" s="4" t="s">
        <v>201</v>
      </c>
      <c r="C14" s="19">
        <v>311</v>
      </c>
      <c r="D14" s="19">
        <v>221</v>
      </c>
      <c r="E14" s="19">
        <v>72</v>
      </c>
      <c r="F14" s="19">
        <v>18</v>
      </c>
      <c r="G14" s="19">
        <v>0</v>
      </c>
      <c r="H14" s="19">
        <v>4</v>
      </c>
      <c r="I14" s="19">
        <v>4</v>
      </c>
      <c r="J14" s="19">
        <v>0</v>
      </c>
      <c r="K14" s="19">
        <v>0</v>
      </c>
      <c r="L14" s="19">
        <v>0</v>
      </c>
      <c r="M14" s="19">
        <v>315</v>
      </c>
      <c r="N14" s="19">
        <v>225</v>
      </c>
      <c r="O14" s="19">
        <v>72</v>
      </c>
      <c r="P14" s="19">
        <v>18</v>
      </c>
      <c r="Q14" s="19">
        <v>0</v>
      </c>
    </row>
    <row r="15" spans="2:17" ht="20.100000000000001" customHeight="1" thickBot="1" x14ac:dyDescent="0.25">
      <c r="B15" s="4" t="s">
        <v>202</v>
      </c>
      <c r="C15" s="19">
        <v>91</v>
      </c>
      <c r="D15" s="19">
        <v>59</v>
      </c>
      <c r="E15" s="19">
        <v>23</v>
      </c>
      <c r="F15" s="19">
        <v>9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91</v>
      </c>
      <c r="N15" s="19">
        <v>59</v>
      </c>
      <c r="O15" s="19">
        <v>23</v>
      </c>
      <c r="P15" s="19">
        <v>9</v>
      </c>
      <c r="Q15" s="19">
        <v>0</v>
      </c>
    </row>
    <row r="16" spans="2:17" ht="20.100000000000001" customHeight="1" thickBot="1" x14ac:dyDescent="0.25">
      <c r="B16" s="4" t="s">
        <v>203</v>
      </c>
      <c r="C16" s="19">
        <v>53</v>
      </c>
      <c r="D16" s="19">
        <v>42</v>
      </c>
      <c r="E16" s="19">
        <v>5</v>
      </c>
      <c r="F16" s="19">
        <v>2</v>
      </c>
      <c r="G16" s="19">
        <v>4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53</v>
      </c>
      <c r="N16" s="19">
        <v>42</v>
      </c>
      <c r="O16" s="19">
        <v>5</v>
      </c>
      <c r="P16" s="19">
        <v>2</v>
      </c>
      <c r="Q16" s="19">
        <v>4</v>
      </c>
    </row>
    <row r="17" spans="2:17" ht="20.100000000000001" customHeight="1" thickBot="1" x14ac:dyDescent="0.25">
      <c r="B17" s="4" t="s">
        <v>204</v>
      </c>
      <c r="C17" s="19">
        <v>277</v>
      </c>
      <c r="D17" s="19">
        <v>153</v>
      </c>
      <c r="E17" s="19">
        <v>89</v>
      </c>
      <c r="F17" s="19">
        <v>19</v>
      </c>
      <c r="G17" s="19">
        <v>16</v>
      </c>
      <c r="H17" s="19">
        <v>8</v>
      </c>
      <c r="I17" s="19">
        <v>0</v>
      </c>
      <c r="J17" s="19">
        <v>0</v>
      </c>
      <c r="K17" s="19">
        <v>8</v>
      </c>
      <c r="L17" s="19">
        <v>0</v>
      </c>
      <c r="M17" s="19">
        <v>285</v>
      </c>
      <c r="N17" s="19">
        <v>153</v>
      </c>
      <c r="O17" s="19">
        <v>89</v>
      </c>
      <c r="P17" s="19">
        <v>27</v>
      </c>
      <c r="Q17" s="19">
        <v>16</v>
      </c>
    </row>
    <row r="18" spans="2:17" ht="20.100000000000001" customHeight="1" thickBot="1" x14ac:dyDescent="0.25">
      <c r="B18" s="4" t="s">
        <v>205</v>
      </c>
      <c r="C18" s="19">
        <v>169</v>
      </c>
      <c r="D18" s="19">
        <v>118</v>
      </c>
      <c r="E18" s="19">
        <v>10</v>
      </c>
      <c r="F18" s="19">
        <v>38</v>
      </c>
      <c r="G18" s="19">
        <v>3</v>
      </c>
      <c r="H18" s="19">
        <v>15</v>
      </c>
      <c r="I18" s="19">
        <v>15</v>
      </c>
      <c r="J18" s="19">
        <v>0</v>
      </c>
      <c r="K18" s="19">
        <v>0</v>
      </c>
      <c r="L18" s="19">
        <v>0</v>
      </c>
      <c r="M18" s="19">
        <v>184</v>
      </c>
      <c r="N18" s="19">
        <v>133</v>
      </c>
      <c r="O18" s="19">
        <v>10</v>
      </c>
      <c r="P18" s="19">
        <v>38</v>
      </c>
      <c r="Q18" s="19">
        <v>3</v>
      </c>
    </row>
    <row r="19" spans="2:17" ht="20.100000000000001" customHeight="1" thickBot="1" x14ac:dyDescent="0.25">
      <c r="B19" s="4" t="s">
        <v>206</v>
      </c>
      <c r="C19" s="19">
        <v>32</v>
      </c>
      <c r="D19" s="19">
        <v>22</v>
      </c>
      <c r="E19" s="19">
        <v>10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32</v>
      </c>
      <c r="N19" s="19">
        <v>22</v>
      </c>
      <c r="O19" s="19">
        <v>10</v>
      </c>
      <c r="P19" s="19">
        <v>0</v>
      </c>
      <c r="Q19" s="19">
        <v>0</v>
      </c>
    </row>
    <row r="20" spans="2:17" ht="20.100000000000001" customHeight="1" thickBot="1" x14ac:dyDescent="0.25">
      <c r="B20" s="4" t="s">
        <v>207</v>
      </c>
      <c r="C20" s="19">
        <v>18</v>
      </c>
      <c r="D20" s="19">
        <v>8</v>
      </c>
      <c r="E20" s="19">
        <v>10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18</v>
      </c>
      <c r="N20" s="19">
        <v>8</v>
      </c>
      <c r="O20" s="19">
        <v>10</v>
      </c>
      <c r="P20" s="19">
        <v>0</v>
      </c>
      <c r="Q20" s="19">
        <v>0</v>
      </c>
    </row>
    <row r="21" spans="2:17" ht="20.100000000000001" customHeight="1" thickBot="1" x14ac:dyDescent="0.25">
      <c r="B21" s="4" t="s">
        <v>208</v>
      </c>
      <c r="C21" s="19">
        <v>131</v>
      </c>
      <c r="D21" s="19">
        <v>62</v>
      </c>
      <c r="E21" s="19">
        <v>60</v>
      </c>
      <c r="F21" s="19">
        <v>6</v>
      </c>
      <c r="G21" s="19">
        <v>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131</v>
      </c>
      <c r="N21" s="19">
        <v>62</v>
      </c>
      <c r="O21" s="19">
        <v>60</v>
      </c>
      <c r="P21" s="19">
        <v>6</v>
      </c>
      <c r="Q21" s="19">
        <v>3</v>
      </c>
    </row>
    <row r="22" spans="2:17" ht="20.100000000000001" customHeight="1" thickBot="1" x14ac:dyDescent="0.25">
      <c r="B22" s="4" t="s">
        <v>209</v>
      </c>
      <c r="C22" s="19">
        <v>173</v>
      </c>
      <c r="D22" s="19">
        <v>121</v>
      </c>
      <c r="E22" s="19">
        <v>46</v>
      </c>
      <c r="F22" s="19">
        <v>5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173</v>
      </c>
      <c r="N22" s="19">
        <v>121</v>
      </c>
      <c r="O22" s="19">
        <v>46</v>
      </c>
      <c r="P22" s="19">
        <v>5</v>
      </c>
      <c r="Q22" s="19">
        <v>1</v>
      </c>
    </row>
    <row r="23" spans="2:17" ht="20.100000000000001" customHeight="1" thickBot="1" x14ac:dyDescent="0.25">
      <c r="B23" s="4" t="s">
        <v>210</v>
      </c>
      <c r="C23" s="19">
        <v>232</v>
      </c>
      <c r="D23" s="19">
        <v>120</v>
      </c>
      <c r="E23" s="19">
        <v>92</v>
      </c>
      <c r="F23" s="19">
        <v>14</v>
      </c>
      <c r="G23" s="19">
        <v>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232</v>
      </c>
      <c r="N23" s="19">
        <v>120</v>
      </c>
      <c r="O23" s="19">
        <v>92</v>
      </c>
      <c r="P23" s="19">
        <v>14</v>
      </c>
      <c r="Q23" s="19">
        <v>6</v>
      </c>
    </row>
    <row r="24" spans="2:17" ht="20.100000000000001" customHeight="1" thickBot="1" x14ac:dyDescent="0.25">
      <c r="B24" s="4" t="s">
        <v>211</v>
      </c>
      <c r="C24" s="19">
        <v>433</v>
      </c>
      <c r="D24" s="19">
        <v>315</v>
      </c>
      <c r="E24" s="19">
        <v>106</v>
      </c>
      <c r="F24" s="19">
        <v>10</v>
      </c>
      <c r="G24" s="19">
        <v>2</v>
      </c>
      <c r="H24" s="19">
        <v>3</v>
      </c>
      <c r="I24" s="19">
        <v>2</v>
      </c>
      <c r="J24" s="19">
        <v>1</v>
      </c>
      <c r="K24" s="19">
        <v>0</v>
      </c>
      <c r="L24" s="19">
        <v>0</v>
      </c>
      <c r="M24" s="19">
        <v>436</v>
      </c>
      <c r="N24" s="19">
        <v>317</v>
      </c>
      <c r="O24" s="19">
        <v>107</v>
      </c>
      <c r="P24" s="19">
        <v>10</v>
      </c>
      <c r="Q24" s="19">
        <v>2</v>
      </c>
    </row>
    <row r="25" spans="2:17" ht="20.100000000000001" customHeight="1" thickBot="1" x14ac:dyDescent="0.25">
      <c r="B25" s="4" t="s">
        <v>212</v>
      </c>
      <c r="C25" s="19">
        <v>301</v>
      </c>
      <c r="D25" s="19">
        <v>179</v>
      </c>
      <c r="E25" s="19">
        <v>97</v>
      </c>
      <c r="F25" s="19">
        <v>13</v>
      </c>
      <c r="G25" s="19">
        <v>12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301</v>
      </c>
      <c r="N25" s="19">
        <v>179</v>
      </c>
      <c r="O25" s="19">
        <v>97</v>
      </c>
      <c r="P25" s="19">
        <v>13</v>
      </c>
      <c r="Q25" s="19">
        <v>12</v>
      </c>
    </row>
    <row r="26" spans="2:17" ht="20.100000000000001" customHeight="1" thickBot="1" x14ac:dyDescent="0.25">
      <c r="B26" s="5" t="s">
        <v>213</v>
      </c>
      <c r="C26" s="27">
        <v>86</v>
      </c>
      <c r="D26" s="27">
        <v>59</v>
      </c>
      <c r="E26" s="27">
        <v>25</v>
      </c>
      <c r="F26" s="27">
        <v>2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86</v>
      </c>
      <c r="N26" s="27">
        <v>59</v>
      </c>
      <c r="O26" s="27">
        <v>25</v>
      </c>
      <c r="P26" s="27">
        <v>2</v>
      </c>
      <c r="Q26" s="27">
        <v>0</v>
      </c>
    </row>
    <row r="27" spans="2:17" ht="20.100000000000001" customHeight="1" thickBot="1" x14ac:dyDescent="0.25">
      <c r="B27" s="6" t="s">
        <v>214</v>
      </c>
      <c r="C27" s="29">
        <v>9</v>
      </c>
      <c r="D27" s="29">
        <v>7</v>
      </c>
      <c r="E27" s="29">
        <v>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9</v>
      </c>
      <c r="N27" s="29">
        <v>7</v>
      </c>
      <c r="O27" s="29">
        <v>2</v>
      </c>
      <c r="P27" s="29">
        <v>0</v>
      </c>
      <c r="Q27" s="29">
        <v>0</v>
      </c>
    </row>
    <row r="28" spans="2:17" ht="20.100000000000001" customHeight="1" thickBot="1" x14ac:dyDescent="0.25">
      <c r="B28" s="4" t="s">
        <v>215</v>
      </c>
      <c r="C28" s="29">
        <v>46</v>
      </c>
      <c r="D28" s="29">
        <v>23</v>
      </c>
      <c r="E28" s="29">
        <v>22</v>
      </c>
      <c r="F28" s="29">
        <v>1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46</v>
      </c>
      <c r="N28" s="29">
        <v>23</v>
      </c>
      <c r="O28" s="29">
        <v>22</v>
      </c>
      <c r="P28" s="29">
        <v>1</v>
      </c>
      <c r="Q28" s="29">
        <v>0</v>
      </c>
    </row>
    <row r="29" spans="2:17" ht="20.100000000000001" customHeight="1" thickBot="1" x14ac:dyDescent="0.25">
      <c r="B29" s="4" t="s">
        <v>216</v>
      </c>
      <c r="C29" s="28">
        <v>42</v>
      </c>
      <c r="D29" s="28">
        <v>24</v>
      </c>
      <c r="E29" s="28">
        <v>12</v>
      </c>
      <c r="F29" s="28">
        <v>2</v>
      </c>
      <c r="G29" s="28">
        <v>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42</v>
      </c>
      <c r="N29" s="28">
        <v>24</v>
      </c>
      <c r="O29" s="28">
        <v>12</v>
      </c>
      <c r="P29" s="28">
        <v>2</v>
      </c>
      <c r="Q29" s="28">
        <v>4</v>
      </c>
    </row>
    <row r="30" spans="2:17" ht="20.100000000000001" customHeight="1" thickBot="1" x14ac:dyDescent="0.25">
      <c r="B30" s="4" t="s">
        <v>217</v>
      </c>
      <c r="C30" s="19">
        <v>25</v>
      </c>
      <c r="D30" s="19">
        <v>16</v>
      </c>
      <c r="E30" s="19">
        <v>7</v>
      </c>
      <c r="F30" s="19">
        <v>2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25</v>
      </c>
      <c r="N30" s="19">
        <v>16</v>
      </c>
      <c r="O30" s="19">
        <v>7</v>
      </c>
      <c r="P30" s="19">
        <v>2</v>
      </c>
      <c r="Q30" s="19">
        <v>0</v>
      </c>
    </row>
    <row r="31" spans="2:17" ht="20.100000000000001" customHeight="1" thickBot="1" x14ac:dyDescent="0.25">
      <c r="B31" s="4" t="s">
        <v>218</v>
      </c>
      <c r="C31" s="19">
        <v>9</v>
      </c>
      <c r="D31" s="19">
        <v>3</v>
      </c>
      <c r="E31" s="19">
        <v>0</v>
      </c>
      <c r="F31" s="19">
        <v>6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9</v>
      </c>
      <c r="N31" s="19">
        <v>3</v>
      </c>
      <c r="O31" s="19">
        <v>0</v>
      </c>
      <c r="P31" s="19">
        <v>6</v>
      </c>
      <c r="Q31" s="19">
        <v>0</v>
      </c>
    </row>
    <row r="32" spans="2:17" ht="20.100000000000001" customHeight="1" thickBot="1" x14ac:dyDescent="0.25">
      <c r="B32" s="4" t="s">
        <v>219</v>
      </c>
      <c r="C32" s="19">
        <v>19</v>
      </c>
      <c r="D32" s="19">
        <v>0</v>
      </c>
      <c r="E32" s="19">
        <v>16</v>
      </c>
      <c r="F32" s="19">
        <v>1</v>
      </c>
      <c r="G32" s="19">
        <v>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19</v>
      </c>
      <c r="N32" s="19">
        <v>0</v>
      </c>
      <c r="O32" s="19">
        <v>16</v>
      </c>
      <c r="P32" s="19">
        <v>1</v>
      </c>
      <c r="Q32" s="19">
        <v>2</v>
      </c>
    </row>
    <row r="33" spans="2:17" ht="20.100000000000001" customHeight="1" thickBot="1" x14ac:dyDescent="0.25">
      <c r="B33" s="4" t="s">
        <v>220</v>
      </c>
      <c r="C33" s="19">
        <v>16</v>
      </c>
      <c r="D33" s="19">
        <v>8</v>
      </c>
      <c r="E33" s="19">
        <v>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16</v>
      </c>
      <c r="N33" s="19">
        <v>8</v>
      </c>
      <c r="O33" s="19">
        <v>8</v>
      </c>
      <c r="P33" s="19">
        <v>0</v>
      </c>
      <c r="Q33" s="19">
        <v>0</v>
      </c>
    </row>
    <row r="34" spans="2:17" ht="20.100000000000001" customHeight="1" thickBot="1" x14ac:dyDescent="0.25">
      <c r="B34" s="4" t="s">
        <v>221</v>
      </c>
      <c r="C34" s="19">
        <v>21</v>
      </c>
      <c r="D34" s="19">
        <v>14</v>
      </c>
      <c r="E34" s="19">
        <v>0</v>
      </c>
      <c r="F34" s="19">
        <v>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21</v>
      </c>
      <c r="N34" s="19">
        <v>14</v>
      </c>
      <c r="O34" s="19">
        <v>0</v>
      </c>
      <c r="P34" s="19">
        <v>7</v>
      </c>
      <c r="Q34" s="19">
        <v>0</v>
      </c>
    </row>
    <row r="35" spans="2:17" ht="20.100000000000001" customHeight="1" thickBot="1" x14ac:dyDescent="0.25">
      <c r="B35" s="4" t="s">
        <v>222</v>
      </c>
      <c r="C35" s="19">
        <v>6</v>
      </c>
      <c r="D35" s="19">
        <v>5</v>
      </c>
      <c r="E35" s="19">
        <v>0</v>
      </c>
      <c r="F35" s="19">
        <v>1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6</v>
      </c>
      <c r="N35" s="19">
        <v>5</v>
      </c>
      <c r="O35" s="19">
        <v>0</v>
      </c>
      <c r="P35" s="19">
        <v>1</v>
      </c>
      <c r="Q35" s="19">
        <v>0</v>
      </c>
    </row>
    <row r="36" spans="2:17" ht="20.100000000000001" customHeight="1" thickBot="1" x14ac:dyDescent="0.25">
      <c r="B36" s="4" t="s">
        <v>223</v>
      </c>
      <c r="C36" s="19">
        <v>36</v>
      </c>
      <c r="D36" s="19">
        <v>24</v>
      </c>
      <c r="E36" s="19">
        <v>8</v>
      </c>
      <c r="F36" s="19">
        <v>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36</v>
      </c>
      <c r="N36" s="19">
        <v>24</v>
      </c>
      <c r="O36" s="19">
        <v>8</v>
      </c>
      <c r="P36" s="19">
        <v>4</v>
      </c>
      <c r="Q36" s="19">
        <v>0</v>
      </c>
    </row>
    <row r="37" spans="2:17" ht="20.100000000000001" customHeight="1" thickBot="1" x14ac:dyDescent="0.25">
      <c r="B37" s="4" t="s">
        <v>224</v>
      </c>
      <c r="C37" s="19">
        <v>88</v>
      </c>
      <c r="D37" s="19">
        <v>59</v>
      </c>
      <c r="E37" s="19">
        <v>24</v>
      </c>
      <c r="F37" s="19">
        <v>4</v>
      </c>
      <c r="G37" s="19">
        <v>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88</v>
      </c>
      <c r="N37" s="19">
        <v>59</v>
      </c>
      <c r="O37" s="19">
        <v>24</v>
      </c>
      <c r="P37" s="19">
        <v>4</v>
      </c>
      <c r="Q37" s="19">
        <v>1</v>
      </c>
    </row>
    <row r="38" spans="2:17" ht="20.100000000000001" customHeight="1" thickBot="1" x14ac:dyDescent="0.25">
      <c r="B38" s="4" t="s">
        <v>225</v>
      </c>
      <c r="C38" s="19">
        <v>17</v>
      </c>
      <c r="D38" s="19">
        <v>7</v>
      </c>
      <c r="E38" s="19">
        <v>5</v>
      </c>
      <c r="F38" s="19">
        <v>2</v>
      </c>
      <c r="G38" s="19">
        <v>3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17</v>
      </c>
      <c r="N38" s="19">
        <v>7</v>
      </c>
      <c r="O38" s="19">
        <v>5</v>
      </c>
      <c r="P38" s="19">
        <v>2</v>
      </c>
      <c r="Q38" s="19">
        <v>3</v>
      </c>
    </row>
    <row r="39" spans="2:17" ht="20.100000000000001" customHeight="1" thickBot="1" x14ac:dyDescent="0.25">
      <c r="B39" s="4" t="s">
        <v>226</v>
      </c>
      <c r="C39" s="19">
        <v>23</v>
      </c>
      <c r="D39" s="19">
        <v>14</v>
      </c>
      <c r="E39" s="19">
        <v>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23</v>
      </c>
      <c r="N39" s="19">
        <v>14</v>
      </c>
      <c r="O39" s="19">
        <v>9</v>
      </c>
      <c r="P39" s="19">
        <v>0</v>
      </c>
      <c r="Q39" s="19">
        <v>0</v>
      </c>
    </row>
    <row r="40" spans="2:17" ht="20.100000000000001" customHeight="1" thickBot="1" x14ac:dyDescent="0.25">
      <c r="B40" s="4" t="s">
        <v>227</v>
      </c>
      <c r="C40" s="19">
        <v>116</v>
      </c>
      <c r="D40" s="19">
        <v>62</v>
      </c>
      <c r="E40" s="19">
        <v>45</v>
      </c>
      <c r="F40" s="19">
        <v>7</v>
      </c>
      <c r="G40" s="19">
        <v>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116</v>
      </c>
      <c r="N40" s="19">
        <v>62</v>
      </c>
      <c r="O40" s="19">
        <v>45</v>
      </c>
      <c r="P40" s="19">
        <v>7</v>
      </c>
      <c r="Q40" s="19">
        <v>2</v>
      </c>
    </row>
    <row r="41" spans="2:17" ht="20.100000000000001" customHeight="1" thickBot="1" x14ac:dyDescent="0.25">
      <c r="B41" s="4" t="s">
        <v>228</v>
      </c>
      <c r="C41" s="19">
        <v>360</v>
      </c>
      <c r="D41" s="19">
        <v>215</v>
      </c>
      <c r="E41" s="19">
        <v>113</v>
      </c>
      <c r="F41" s="19">
        <v>19</v>
      </c>
      <c r="G41" s="19">
        <v>13</v>
      </c>
      <c r="H41" s="19">
        <v>1</v>
      </c>
      <c r="I41" s="19">
        <v>0</v>
      </c>
      <c r="J41" s="19">
        <v>0</v>
      </c>
      <c r="K41" s="19">
        <v>1</v>
      </c>
      <c r="L41" s="19">
        <v>0</v>
      </c>
      <c r="M41" s="19">
        <v>361</v>
      </c>
      <c r="N41" s="19">
        <v>215</v>
      </c>
      <c r="O41" s="19">
        <v>113</v>
      </c>
      <c r="P41" s="19">
        <v>20</v>
      </c>
      <c r="Q41" s="19">
        <v>13</v>
      </c>
    </row>
    <row r="42" spans="2:17" ht="20.100000000000001" customHeight="1" thickBot="1" x14ac:dyDescent="0.25">
      <c r="B42" s="4" t="s">
        <v>229</v>
      </c>
      <c r="C42" s="19">
        <v>56</v>
      </c>
      <c r="D42" s="19">
        <v>25</v>
      </c>
      <c r="E42" s="19">
        <v>19</v>
      </c>
      <c r="F42" s="19">
        <v>5</v>
      </c>
      <c r="G42" s="19">
        <v>7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56</v>
      </c>
      <c r="N42" s="19">
        <v>25</v>
      </c>
      <c r="O42" s="19">
        <v>19</v>
      </c>
      <c r="P42" s="19">
        <v>5</v>
      </c>
      <c r="Q42" s="19">
        <v>7</v>
      </c>
    </row>
    <row r="43" spans="2:17" ht="20.100000000000001" customHeight="1" thickBot="1" x14ac:dyDescent="0.25">
      <c r="B43" s="4" t="s">
        <v>230</v>
      </c>
      <c r="C43" s="19">
        <v>104</v>
      </c>
      <c r="D43" s="19">
        <v>48</v>
      </c>
      <c r="E43" s="19">
        <v>55</v>
      </c>
      <c r="F43" s="19">
        <v>0</v>
      </c>
      <c r="G43" s="19">
        <v>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104</v>
      </c>
      <c r="N43" s="19">
        <v>48</v>
      </c>
      <c r="O43" s="19">
        <v>55</v>
      </c>
      <c r="P43" s="19">
        <v>0</v>
      </c>
      <c r="Q43" s="19">
        <v>1</v>
      </c>
    </row>
    <row r="44" spans="2:17" ht="20.100000000000001" customHeight="1" thickBot="1" x14ac:dyDescent="0.25">
      <c r="B44" s="4" t="s">
        <v>231</v>
      </c>
      <c r="C44" s="19">
        <v>117</v>
      </c>
      <c r="D44" s="19">
        <v>65</v>
      </c>
      <c r="E44" s="19">
        <v>46</v>
      </c>
      <c r="F44" s="19">
        <v>6</v>
      </c>
      <c r="G44" s="19">
        <v>0</v>
      </c>
      <c r="H44" s="19">
        <v>2</v>
      </c>
      <c r="I44" s="19">
        <v>0</v>
      </c>
      <c r="J44" s="19">
        <v>2</v>
      </c>
      <c r="K44" s="19">
        <v>0</v>
      </c>
      <c r="L44" s="19">
        <v>0</v>
      </c>
      <c r="M44" s="19">
        <v>119</v>
      </c>
      <c r="N44" s="19">
        <v>65</v>
      </c>
      <c r="O44" s="19">
        <v>48</v>
      </c>
      <c r="P44" s="19">
        <v>6</v>
      </c>
      <c r="Q44" s="19">
        <v>0</v>
      </c>
    </row>
    <row r="45" spans="2:17" ht="20.100000000000001" customHeight="1" thickBot="1" x14ac:dyDescent="0.25">
      <c r="B45" s="4" t="s">
        <v>232</v>
      </c>
      <c r="C45" s="19">
        <v>414</v>
      </c>
      <c r="D45" s="19">
        <v>212</v>
      </c>
      <c r="E45" s="19">
        <v>167</v>
      </c>
      <c r="F45" s="19">
        <v>31</v>
      </c>
      <c r="G45" s="19">
        <v>4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414</v>
      </c>
      <c r="N45" s="19">
        <v>212</v>
      </c>
      <c r="O45" s="19">
        <v>167</v>
      </c>
      <c r="P45" s="19">
        <v>31</v>
      </c>
      <c r="Q45" s="19">
        <v>4</v>
      </c>
    </row>
    <row r="46" spans="2:17" ht="20.100000000000001" customHeight="1" thickBot="1" x14ac:dyDescent="0.25">
      <c r="B46" s="4" t="s">
        <v>233</v>
      </c>
      <c r="C46" s="19">
        <v>163</v>
      </c>
      <c r="D46" s="19">
        <v>91</v>
      </c>
      <c r="E46" s="19">
        <v>64</v>
      </c>
      <c r="F46" s="19">
        <v>5</v>
      </c>
      <c r="G46" s="19">
        <v>3</v>
      </c>
      <c r="H46" s="19">
        <v>2</v>
      </c>
      <c r="I46" s="19">
        <v>2</v>
      </c>
      <c r="J46" s="19">
        <v>0</v>
      </c>
      <c r="K46" s="19">
        <v>0</v>
      </c>
      <c r="L46" s="19">
        <v>0</v>
      </c>
      <c r="M46" s="19">
        <v>165</v>
      </c>
      <c r="N46" s="19">
        <v>93</v>
      </c>
      <c r="O46" s="19">
        <v>64</v>
      </c>
      <c r="P46" s="19">
        <v>5</v>
      </c>
      <c r="Q46" s="19">
        <v>3</v>
      </c>
    </row>
    <row r="47" spans="2:17" ht="20.100000000000001" customHeight="1" thickBot="1" x14ac:dyDescent="0.25">
      <c r="B47" s="4" t="s">
        <v>234</v>
      </c>
      <c r="C47" s="19">
        <v>643</v>
      </c>
      <c r="D47" s="19">
        <v>388</v>
      </c>
      <c r="E47" s="19">
        <v>201</v>
      </c>
      <c r="F47" s="19">
        <v>39</v>
      </c>
      <c r="G47" s="19">
        <v>15</v>
      </c>
      <c r="H47" s="19">
        <v>1</v>
      </c>
      <c r="I47" s="19">
        <v>1</v>
      </c>
      <c r="J47" s="19">
        <v>0</v>
      </c>
      <c r="K47" s="19">
        <v>0</v>
      </c>
      <c r="L47" s="19">
        <v>0</v>
      </c>
      <c r="M47" s="19">
        <v>644</v>
      </c>
      <c r="N47" s="19">
        <v>389</v>
      </c>
      <c r="O47" s="19">
        <v>201</v>
      </c>
      <c r="P47" s="19">
        <v>39</v>
      </c>
      <c r="Q47" s="19">
        <v>15</v>
      </c>
    </row>
    <row r="48" spans="2:17" ht="20.100000000000001" customHeight="1" thickBot="1" x14ac:dyDescent="0.25">
      <c r="B48" s="4" t="s">
        <v>235</v>
      </c>
      <c r="C48" s="19">
        <v>91</v>
      </c>
      <c r="D48" s="19">
        <v>77</v>
      </c>
      <c r="E48" s="19">
        <v>9</v>
      </c>
      <c r="F48" s="19">
        <v>1</v>
      </c>
      <c r="G48" s="19">
        <v>4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91</v>
      </c>
      <c r="N48" s="19">
        <v>77</v>
      </c>
      <c r="O48" s="19">
        <v>9</v>
      </c>
      <c r="P48" s="19">
        <v>1</v>
      </c>
      <c r="Q48" s="19">
        <v>4</v>
      </c>
    </row>
    <row r="49" spans="2:17" ht="20.100000000000001" customHeight="1" thickBot="1" x14ac:dyDescent="0.25">
      <c r="B49" s="4" t="s">
        <v>236</v>
      </c>
      <c r="C49" s="19">
        <v>70</v>
      </c>
      <c r="D49" s="19">
        <v>67</v>
      </c>
      <c r="E49" s="19">
        <v>0</v>
      </c>
      <c r="F49" s="19">
        <v>3</v>
      </c>
      <c r="G49" s="19">
        <v>0</v>
      </c>
      <c r="H49" s="19">
        <v>5</v>
      </c>
      <c r="I49" s="19">
        <v>5</v>
      </c>
      <c r="J49" s="19">
        <v>0</v>
      </c>
      <c r="K49" s="19">
        <v>0</v>
      </c>
      <c r="L49" s="19">
        <v>0</v>
      </c>
      <c r="M49" s="19">
        <v>75</v>
      </c>
      <c r="N49" s="19">
        <v>72</v>
      </c>
      <c r="O49" s="19">
        <v>0</v>
      </c>
      <c r="P49" s="19">
        <v>3</v>
      </c>
      <c r="Q49" s="19">
        <v>0</v>
      </c>
    </row>
    <row r="50" spans="2:17" ht="20.100000000000001" customHeight="1" thickBot="1" x14ac:dyDescent="0.25">
      <c r="B50" s="4" t="s">
        <v>237</v>
      </c>
      <c r="C50" s="19">
        <v>119</v>
      </c>
      <c r="D50" s="19">
        <v>64</v>
      </c>
      <c r="E50" s="19">
        <v>47</v>
      </c>
      <c r="F50" s="19">
        <v>7</v>
      </c>
      <c r="G50" s="19">
        <v>1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119</v>
      </c>
      <c r="N50" s="19">
        <v>64</v>
      </c>
      <c r="O50" s="19">
        <v>47</v>
      </c>
      <c r="P50" s="19">
        <v>7</v>
      </c>
      <c r="Q50" s="19">
        <v>1</v>
      </c>
    </row>
    <row r="51" spans="2:17" ht="20.100000000000001" customHeight="1" thickBot="1" x14ac:dyDescent="0.25">
      <c r="B51" s="4" t="s">
        <v>238</v>
      </c>
      <c r="C51" s="19">
        <v>35</v>
      </c>
      <c r="D51" s="19">
        <v>17</v>
      </c>
      <c r="E51" s="19">
        <v>13</v>
      </c>
      <c r="F51" s="19">
        <v>4</v>
      </c>
      <c r="G51" s="19">
        <v>1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35</v>
      </c>
      <c r="N51" s="19">
        <v>17</v>
      </c>
      <c r="O51" s="19">
        <v>13</v>
      </c>
      <c r="P51" s="19">
        <v>4</v>
      </c>
      <c r="Q51" s="19">
        <v>1</v>
      </c>
    </row>
    <row r="52" spans="2:17" ht="20.100000000000001" customHeight="1" thickBot="1" x14ac:dyDescent="0.25">
      <c r="B52" s="4" t="s">
        <v>239</v>
      </c>
      <c r="C52" s="19">
        <v>30</v>
      </c>
      <c r="D52" s="19">
        <v>13</v>
      </c>
      <c r="E52" s="19">
        <v>7</v>
      </c>
      <c r="F52" s="19">
        <v>9</v>
      </c>
      <c r="G52" s="19">
        <v>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30</v>
      </c>
      <c r="N52" s="19">
        <v>13</v>
      </c>
      <c r="O52" s="19">
        <v>7</v>
      </c>
      <c r="P52" s="19">
        <v>9</v>
      </c>
      <c r="Q52" s="19">
        <v>1</v>
      </c>
    </row>
    <row r="53" spans="2:17" ht="20.100000000000001" customHeight="1" thickBot="1" x14ac:dyDescent="0.25">
      <c r="B53" s="4" t="s">
        <v>240</v>
      </c>
      <c r="C53" s="19">
        <v>133</v>
      </c>
      <c r="D53" s="19">
        <v>106</v>
      </c>
      <c r="E53" s="19">
        <v>15</v>
      </c>
      <c r="F53" s="19">
        <v>11</v>
      </c>
      <c r="G53" s="19">
        <v>1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133</v>
      </c>
      <c r="N53" s="19">
        <v>106</v>
      </c>
      <c r="O53" s="19">
        <v>15</v>
      </c>
      <c r="P53" s="19">
        <v>11</v>
      </c>
      <c r="Q53" s="19">
        <v>1</v>
      </c>
    </row>
    <row r="54" spans="2:17" ht="20.100000000000001" customHeight="1" thickBot="1" x14ac:dyDescent="0.25">
      <c r="B54" s="4" t="s">
        <v>241</v>
      </c>
      <c r="C54" s="19">
        <v>330</v>
      </c>
      <c r="D54" s="19">
        <v>158</v>
      </c>
      <c r="E54" s="19">
        <v>112</v>
      </c>
      <c r="F54" s="19">
        <v>46</v>
      </c>
      <c r="G54" s="19">
        <v>14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330</v>
      </c>
      <c r="N54" s="19">
        <v>158</v>
      </c>
      <c r="O54" s="19">
        <v>112</v>
      </c>
      <c r="P54" s="19">
        <v>46</v>
      </c>
      <c r="Q54" s="19">
        <v>14</v>
      </c>
    </row>
    <row r="55" spans="2:17" ht="20.100000000000001" customHeight="1" thickBot="1" x14ac:dyDescent="0.25">
      <c r="B55" s="4" t="s">
        <v>242</v>
      </c>
      <c r="C55" s="19">
        <v>420</v>
      </c>
      <c r="D55" s="19">
        <v>271</v>
      </c>
      <c r="E55" s="19">
        <v>132</v>
      </c>
      <c r="F55" s="19">
        <v>13</v>
      </c>
      <c r="G55" s="19">
        <v>4</v>
      </c>
      <c r="H55" s="19">
        <v>4</v>
      </c>
      <c r="I55" s="19">
        <v>4</v>
      </c>
      <c r="J55" s="19">
        <v>0</v>
      </c>
      <c r="K55" s="19">
        <v>0</v>
      </c>
      <c r="L55" s="19">
        <v>0</v>
      </c>
      <c r="M55" s="19">
        <v>424</v>
      </c>
      <c r="N55" s="19">
        <v>275</v>
      </c>
      <c r="O55" s="19">
        <v>132</v>
      </c>
      <c r="P55" s="19">
        <v>13</v>
      </c>
      <c r="Q55" s="19">
        <v>4</v>
      </c>
    </row>
    <row r="56" spans="2:17" ht="20.100000000000001" customHeight="1" thickBot="1" x14ac:dyDescent="0.25">
      <c r="B56" s="4" t="s">
        <v>243</v>
      </c>
      <c r="C56" s="19">
        <v>118</v>
      </c>
      <c r="D56" s="19">
        <v>56</v>
      </c>
      <c r="E56" s="19">
        <v>55</v>
      </c>
      <c r="F56" s="19">
        <v>4</v>
      </c>
      <c r="G56" s="19">
        <v>3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118</v>
      </c>
      <c r="N56" s="19">
        <v>56</v>
      </c>
      <c r="O56" s="19">
        <v>55</v>
      </c>
      <c r="P56" s="19">
        <v>4</v>
      </c>
      <c r="Q56" s="19">
        <v>3</v>
      </c>
    </row>
    <row r="57" spans="2:17" ht="20.100000000000001" customHeight="1" thickBot="1" x14ac:dyDescent="0.25">
      <c r="B57" s="4" t="s">
        <v>244</v>
      </c>
      <c r="C57" s="19">
        <v>86</v>
      </c>
      <c r="D57" s="19">
        <v>36</v>
      </c>
      <c r="E57" s="19">
        <v>48</v>
      </c>
      <c r="F57" s="19">
        <v>1</v>
      </c>
      <c r="G57" s="19">
        <v>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86</v>
      </c>
      <c r="N57" s="19">
        <v>36</v>
      </c>
      <c r="O57" s="19">
        <v>48</v>
      </c>
      <c r="P57" s="19">
        <v>1</v>
      </c>
      <c r="Q57" s="19">
        <v>1</v>
      </c>
    </row>
    <row r="58" spans="2:17" ht="20.100000000000001" customHeight="1" thickBot="1" x14ac:dyDescent="0.25">
      <c r="B58" s="4" t="s">
        <v>270</v>
      </c>
      <c r="C58" s="19">
        <v>112</v>
      </c>
      <c r="D58" s="19">
        <v>43</v>
      </c>
      <c r="E58" s="19">
        <v>68</v>
      </c>
      <c r="F58" s="19">
        <v>1</v>
      </c>
      <c r="G58" s="19">
        <v>0</v>
      </c>
      <c r="H58" s="19">
        <v>1</v>
      </c>
      <c r="I58" s="19">
        <v>0</v>
      </c>
      <c r="J58" s="19">
        <v>1</v>
      </c>
      <c r="K58" s="19">
        <v>0</v>
      </c>
      <c r="L58" s="19">
        <v>0</v>
      </c>
      <c r="M58" s="19">
        <v>113</v>
      </c>
      <c r="N58" s="19">
        <v>43</v>
      </c>
      <c r="O58" s="19">
        <v>69</v>
      </c>
      <c r="P58" s="19">
        <v>1</v>
      </c>
      <c r="Q58" s="19">
        <v>0</v>
      </c>
    </row>
    <row r="59" spans="2:17" ht="20.100000000000001" customHeight="1" thickBot="1" x14ac:dyDescent="0.25">
      <c r="B59" s="4" t="s">
        <v>246</v>
      </c>
      <c r="C59" s="19">
        <v>163</v>
      </c>
      <c r="D59" s="19">
        <v>92</v>
      </c>
      <c r="E59" s="19">
        <v>65</v>
      </c>
      <c r="F59" s="19">
        <v>5</v>
      </c>
      <c r="G59" s="19">
        <v>1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163</v>
      </c>
      <c r="N59" s="19">
        <v>92</v>
      </c>
      <c r="O59" s="19">
        <v>65</v>
      </c>
      <c r="P59" s="19">
        <v>5</v>
      </c>
      <c r="Q59" s="19">
        <v>1</v>
      </c>
    </row>
    <row r="60" spans="2:17" ht="20.100000000000001" customHeight="1" thickBot="1" x14ac:dyDescent="0.25">
      <c r="B60" s="4" t="s">
        <v>247</v>
      </c>
      <c r="C60" s="19">
        <v>36</v>
      </c>
      <c r="D60" s="19">
        <v>16</v>
      </c>
      <c r="E60" s="19">
        <v>20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36</v>
      </c>
      <c r="N60" s="19">
        <v>16</v>
      </c>
      <c r="O60" s="19">
        <v>20</v>
      </c>
      <c r="P60" s="19">
        <v>0</v>
      </c>
      <c r="Q60" s="19">
        <v>0</v>
      </c>
    </row>
    <row r="61" spans="2:17" ht="20.100000000000001" customHeight="1" thickBot="1" x14ac:dyDescent="0.25">
      <c r="B61" s="7" t="s">
        <v>22</v>
      </c>
      <c r="C61" s="9">
        <f>SUM(C11:C60)</f>
        <v>7020</v>
      </c>
      <c r="D61" s="9">
        <f t="shared" ref="D61:Q61" si="0">SUM(D11:D60)</f>
        <v>4250</v>
      </c>
      <c r="E61" s="9">
        <f t="shared" si="0"/>
        <v>2213</v>
      </c>
      <c r="F61" s="9">
        <f t="shared" si="0"/>
        <v>419</v>
      </c>
      <c r="G61" s="9">
        <f t="shared" si="0"/>
        <v>138</v>
      </c>
      <c r="H61" s="9">
        <f t="shared" si="0"/>
        <v>47</v>
      </c>
      <c r="I61" s="9">
        <f t="shared" si="0"/>
        <v>34</v>
      </c>
      <c r="J61" s="9">
        <f t="shared" si="0"/>
        <v>4</v>
      </c>
      <c r="K61" s="9">
        <f t="shared" si="0"/>
        <v>9</v>
      </c>
      <c r="L61" s="9">
        <f t="shared" si="0"/>
        <v>0</v>
      </c>
      <c r="M61" s="9">
        <f t="shared" si="0"/>
        <v>7067</v>
      </c>
      <c r="N61" s="9">
        <f t="shared" si="0"/>
        <v>4284</v>
      </c>
      <c r="O61" s="9">
        <f t="shared" si="0"/>
        <v>2217</v>
      </c>
      <c r="P61" s="9">
        <f t="shared" si="0"/>
        <v>428</v>
      </c>
      <c r="Q61" s="9">
        <f t="shared" si="0"/>
        <v>138</v>
      </c>
    </row>
    <row r="62" spans="2:17" x14ac:dyDescent="0.2">
      <c r="C62" s="4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36"/>
    <col min="8" max="8" width="11" style="37"/>
    <col min="9" max="9" width="11" style="36"/>
    <col min="19" max="19" width="12.625" customWidth="1"/>
  </cols>
  <sheetData>
    <row r="9" spans="2:8" ht="78" customHeight="1" x14ac:dyDescent="0.2">
      <c r="B9" s="24"/>
      <c r="C9" s="21" t="s">
        <v>120</v>
      </c>
      <c r="D9" s="21" t="s">
        <v>121</v>
      </c>
      <c r="E9" s="25" t="s">
        <v>122</v>
      </c>
    </row>
    <row r="10" spans="2:8" ht="20.100000000000001" customHeight="1" thickBot="1" x14ac:dyDescent="0.25">
      <c r="B10" s="3" t="s">
        <v>198</v>
      </c>
      <c r="C10" s="35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0.97159090909090906</v>
      </c>
      <c r="D10" s="39">
        <f>IF(AND('Personas Enjuiciadas'!N11+'Personas Enjuiciadas'!P11&gt;0),('Personas Enjuiciadas'!D11+'Personas Enjuiciadas'!I11)/('Personas Enjuiciadas'!N11+'Personas Enjuiciadas'!P11),"-")</f>
        <v>0.98571428571428577</v>
      </c>
      <c r="E10" s="39">
        <f>IF(AND('Personas Enjuiciadas'!O11+'Personas Enjuiciadas'!Q11&gt;0),('Personas Enjuiciadas'!E11+'Personas Enjuiciadas'!J11)/('Personas Enjuiciadas'!O11+'Personas Enjuiciadas'!Q11),"-")</f>
        <v>0.96226415094339623</v>
      </c>
      <c r="H10" s="38"/>
    </row>
    <row r="11" spans="2:8" ht="20.100000000000001" customHeight="1" thickBot="1" x14ac:dyDescent="0.25">
      <c r="B11" s="4" t="s">
        <v>199</v>
      </c>
      <c r="C11" s="35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0.9106529209621993</v>
      </c>
      <c r="D11" s="39">
        <f>IF(AND('Personas Enjuiciadas'!N12+'Personas Enjuiciadas'!P12&gt;0),('Personas Enjuiciadas'!D12+'Personas Enjuiciadas'!I12)/('Personas Enjuiciadas'!N12+'Personas Enjuiciadas'!P12),"-")</f>
        <v>0.90384615384615385</v>
      </c>
      <c r="E11" s="39">
        <f>IF(AND('Personas Enjuiciadas'!O12+'Personas Enjuiciadas'!Q12&gt;0),('Personas Enjuiciadas'!E12+'Personas Enjuiciadas'!J12)/('Personas Enjuiciadas'!O12+'Personas Enjuiciadas'!Q12),"-")</f>
        <v>0.967741935483871</v>
      </c>
      <c r="H11" s="38"/>
    </row>
    <row r="12" spans="2:8" ht="20.100000000000001" customHeight="1" thickBot="1" x14ac:dyDescent="0.25">
      <c r="B12" s="4" t="s">
        <v>200</v>
      </c>
      <c r="C12" s="35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0.94252873563218387</v>
      </c>
      <c r="D12" s="39">
        <f>IF(AND('Personas Enjuiciadas'!N13+'Personas Enjuiciadas'!P13&gt;0),('Personas Enjuiciadas'!D13+'Personas Enjuiciadas'!I13)/('Personas Enjuiciadas'!N13+'Personas Enjuiciadas'!P13),"-")</f>
        <v>0.93421052631578949</v>
      </c>
      <c r="E12" s="39">
        <f>IF(AND('Personas Enjuiciadas'!O13+'Personas Enjuiciadas'!Q13&gt;0),('Personas Enjuiciadas'!E13+'Personas Enjuiciadas'!J13)/('Personas Enjuiciadas'!O13+'Personas Enjuiciadas'!Q13),"-")</f>
        <v>1</v>
      </c>
      <c r="H12" s="38"/>
    </row>
    <row r="13" spans="2:8" ht="20.100000000000001" customHeight="1" thickBot="1" x14ac:dyDescent="0.25">
      <c r="B13" s="4" t="s">
        <v>201</v>
      </c>
      <c r="C13" s="35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0.94285714285714284</v>
      </c>
      <c r="D13" s="39">
        <f>IF(AND('Personas Enjuiciadas'!N14+'Personas Enjuiciadas'!P14&gt;0),('Personas Enjuiciadas'!D14+'Personas Enjuiciadas'!I14)/('Personas Enjuiciadas'!N14+'Personas Enjuiciadas'!P14),"-")</f>
        <v>0.92592592592592593</v>
      </c>
      <c r="E13" s="39">
        <f>IF(AND('Personas Enjuiciadas'!O14+'Personas Enjuiciadas'!Q14&gt;0),('Personas Enjuiciadas'!E14+'Personas Enjuiciadas'!J14)/('Personas Enjuiciadas'!O14+'Personas Enjuiciadas'!Q14),"-")</f>
        <v>1</v>
      </c>
      <c r="H13" s="38"/>
    </row>
    <row r="14" spans="2:8" ht="20.100000000000001" customHeight="1" thickBot="1" x14ac:dyDescent="0.25">
      <c r="B14" s="4" t="s">
        <v>202</v>
      </c>
      <c r="C14" s="35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0.90109890109890112</v>
      </c>
      <c r="D14" s="39">
        <f>IF(AND('Personas Enjuiciadas'!N15+'Personas Enjuiciadas'!P15&gt;0),('Personas Enjuiciadas'!D15+'Personas Enjuiciadas'!I15)/('Personas Enjuiciadas'!N15+'Personas Enjuiciadas'!P15),"-")</f>
        <v>0.86764705882352944</v>
      </c>
      <c r="E14" s="39">
        <f>IF(AND('Personas Enjuiciadas'!O15+'Personas Enjuiciadas'!Q15&gt;0),('Personas Enjuiciadas'!E15+'Personas Enjuiciadas'!J15)/('Personas Enjuiciadas'!O15+'Personas Enjuiciadas'!Q15),"-")</f>
        <v>1</v>
      </c>
      <c r="H14" s="38"/>
    </row>
    <row r="15" spans="2:8" ht="20.100000000000001" customHeight="1" thickBot="1" x14ac:dyDescent="0.25">
      <c r="B15" s="4" t="s">
        <v>203</v>
      </c>
      <c r="C15" s="35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0.8867924528301887</v>
      </c>
      <c r="D15" s="39">
        <f>IF(AND('Personas Enjuiciadas'!N16+'Personas Enjuiciadas'!P16&gt;0),('Personas Enjuiciadas'!D16+'Personas Enjuiciadas'!I16)/('Personas Enjuiciadas'!N16+'Personas Enjuiciadas'!P16),"-")</f>
        <v>0.95454545454545459</v>
      </c>
      <c r="E15" s="39">
        <f>IF(AND('Personas Enjuiciadas'!O16+'Personas Enjuiciadas'!Q16&gt;0),('Personas Enjuiciadas'!E16+'Personas Enjuiciadas'!J16)/('Personas Enjuiciadas'!O16+'Personas Enjuiciadas'!Q16),"-")</f>
        <v>0.55555555555555558</v>
      </c>
      <c r="H15" s="38"/>
    </row>
    <row r="16" spans="2:8" ht="20.100000000000001" customHeight="1" thickBot="1" x14ac:dyDescent="0.25">
      <c r="B16" s="4" t="s">
        <v>204</v>
      </c>
      <c r="C16" s="35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0.84912280701754383</v>
      </c>
      <c r="D16" s="39">
        <f>IF(AND('Personas Enjuiciadas'!N17+'Personas Enjuiciadas'!P17&gt;0),('Personas Enjuiciadas'!D17+'Personas Enjuiciadas'!I17)/('Personas Enjuiciadas'!N17+'Personas Enjuiciadas'!P17),"-")</f>
        <v>0.85</v>
      </c>
      <c r="E16" s="39">
        <f>IF(AND('Personas Enjuiciadas'!O17+'Personas Enjuiciadas'!Q17&gt;0),('Personas Enjuiciadas'!E17+'Personas Enjuiciadas'!J17)/('Personas Enjuiciadas'!O17+'Personas Enjuiciadas'!Q17),"-")</f>
        <v>0.84761904761904761</v>
      </c>
      <c r="H16" s="38"/>
    </row>
    <row r="17" spans="2:8" ht="20.100000000000001" customHeight="1" thickBot="1" x14ac:dyDescent="0.25">
      <c r="B17" s="4" t="s">
        <v>205</v>
      </c>
      <c r="C17" s="35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0.77717391304347827</v>
      </c>
      <c r="D17" s="39">
        <f>IF(AND('Personas Enjuiciadas'!N18+'Personas Enjuiciadas'!P18&gt;0),('Personas Enjuiciadas'!D18+'Personas Enjuiciadas'!I18)/('Personas Enjuiciadas'!N18+'Personas Enjuiciadas'!P18),"-")</f>
        <v>0.77777777777777779</v>
      </c>
      <c r="E17" s="39">
        <f>IF(AND('Personas Enjuiciadas'!O18+'Personas Enjuiciadas'!Q18&gt;0),('Personas Enjuiciadas'!E18+'Personas Enjuiciadas'!J18)/('Personas Enjuiciadas'!O18+'Personas Enjuiciadas'!Q18),"-")</f>
        <v>0.76923076923076927</v>
      </c>
      <c r="H17" s="38"/>
    </row>
    <row r="18" spans="2:8" ht="20.100000000000001" customHeight="1" thickBot="1" x14ac:dyDescent="0.25">
      <c r="B18" s="4" t="s">
        <v>206</v>
      </c>
      <c r="C18" s="35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1</v>
      </c>
      <c r="D18" s="39">
        <f>IF(AND('Personas Enjuiciadas'!N19+'Personas Enjuiciadas'!P19&gt;0),('Personas Enjuiciadas'!D19+'Personas Enjuiciadas'!I19)/('Personas Enjuiciadas'!N19+'Personas Enjuiciadas'!P19),"-")</f>
        <v>1</v>
      </c>
      <c r="E18" s="39">
        <f>IF(AND('Personas Enjuiciadas'!O19+'Personas Enjuiciadas'!Q19&gt;0),('Personas Enjuiciadas'!E19+'Personas Enjuiciadas'!J19)/('Personas Enjuiciadas'!O19+'Personas Enjuiciadas'!Q19),"-")</f>
        <v>1</v>
      </c>
      <c r="H18" s="38"/>
    </row>
    <row r="19" spans="2:8" ht="20.100000000000001" customHeight="1" thickBot="1" x14ac:dyDescent="0.25">
      <c r="B19" s="4" t="s">
        <v>207</v>
      </c>
      <c r="C19" s="35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1</v>
      </c>
      <c r="D19" s="39">
        <f>IF(AND('Personas Enjuiciadas'!N20+'Personas Enjuiciadas'!P20&gt;0),('Personas Enjuiciadas'!D20+'Personas Enjuiciadas'!I20)/('Personas Enjuiciadas'!N20+'Personas Enjuiciadas'!P20),"-")</f>
        <v>1</v>
      </c>
      <c r="E19" s="39">
        <f>IF(AND('Personas Enjuiciadas'!O20+'Personas Enjuiciadas'!Q20&gt;0),('Personas Enjuiciadas'!E20+'Personas Enjuiciadas'!J20)/('Personas Enjuiciadas'!O20+'Personas Enjuiciadas'!Q20),"-")</f>
        <v>1</v>
      </c>
      <c r="H19" s="38"/>
    </row>
    <row r="20" spans="2:8" ht="20.100000000000001" customHeight="1" thickBot="1" x14ac:dyDescent="0.25">
      <c r="B20" s="4" t="s">
        <v>208</v>
      </c>
      <c r="C20" s="35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0.93129770992366412</v>
      </c>
      <c r="D20" s="39">
        <f>IF(AND('Personas Enjuiciadas'!N21+'Personas Enjuiciadas'!P21&gt;0),('Personas Enjuiciadas'!D21+'Personas Enjuiciadas'!I21)/('Personas Enjuiciadas'!N21+'Personas Enjuiciadas'!P21),"-")</f>
        <v>0.91176470588235292</v>
      </c>
      <c r="E20" s="39">
        <f>IF(AND('Personas Enjuiciadas'!O21+'Personas Enjuiciadas'!Q21&gt;0),('Personas Enjuiciadas'!E21+'Personas Enjuiciadas'!J21)/('Personas Enjuiciadas'!O21+'Personas Enjuiciadas'!Q21),"-")</f>
        <v>0.95238095238095233</v>
      </c>
      <c r="H20" s="38"/>
    </row>
    <row r="21" spans="2:8" ht="20.100000000000001" customHeight="1" thickBot="1" x14ac:dyDescent="0.25">
      <c r="B21" s="4" t="s">
        <v>209</v>
      </c>
      <c r="C21" s="35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0.96531791907514453</v>
      </c>
      <c r="D21" s="39">
        <f>IF(AND('Personas Enjuiciadas'!N22+'Personas Enjuiciadas'!P22&gt;0),('Personas Enjuiciadas'!D22+'Personas Enjuiciadas'!I22)/('Personas Enjuiciadas'!N22+'Personas Enjuiciadas'!P22),"-")</f>
        <v>0.96031746031746035</v>
      </c>
      <c r="E21" s="39">
        <f>IF(AND('Personas Enjuiciadas'!O22+'Personas Enjuiciadas'!Q22&gt;0),('Personas Enjuiciadas'!E22+'Personas Enjuiciadas'!J22)/('Personas Enjuiciadas'!O22+'Personas Enjuiciadas'!Q22),"-")</f>
        <v>0.97872340425531912</v>
      </c>
      <c r="H21" s="38"/>
    </row>
    <row r="22" spans="2:8" ht="20.100000000000001" customHeight="1" thickBot="1" x14ac:dyDescent="0.25">
      <c r="B22" s="4" t="s">
        <v>210</v>
      </c>
      <c r="C22" s="35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0.91379310344827591</v>
      </c>
      <c r="D22" s="39">
        <f>IF(AND('Personas Enjuiciadas'!N23+'Personas Enjuiciadas'!P23&gt;0),('Personas Enjuiciadas'!D23+'Personas Enjuiciadas'!I23)/('Personas Enjuiciadas'!N23+'Personas Enjuiciadas'!P23),"-")</f>
        <v>0.89552238805970152</v>
      </c>
      <c r="E22" s="39">
        <f>IF(AND('Personas Enjuiciadas'!O23+'Personas Enjuiciadas'!Q23&gt;0),('Personas Enjuiciadas'!E23+'Personas Enjuiciadas'!J23)/('Personas Enjuiciadas'!O23+'Personas Enjuiciadas'!Q23),"-")</f>
        <v>0.93877551020408168</v>
      </c>
      <c r="H22" s="38"/>
    </row>
    <row r="23" spans="2:8" ht="20.100000000000001" customHeight="1" thickBot="1" x14ac:dyDescent="0.25">
      <c r="B23" s="4" t="s">
        <v>211</v>
      </c>
      <c r="C23" s="35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0.97247706422018354</v>
      </c>
      <c r="D23" s="39">
        <f>IF(AND('Personas Enjuiciadas'!N24+'Personas Enjuiciadas'!P24&gt;0),('Personas Enjuiciadas'!D24+'Personas Enjuiciadas'!I24)/('Personas Enjuiciadas'!N24+'Personas Enjuiciadas'!P24),"-")</f>
        <v>0.96941896024464835</v>
      </c>
      <c r="E23" s="39">
        <f>IF(AND('Personas Enjuiciadas'!O24+'Personas Enjuiciadas'!Q24&gt;0),('Personas Enjuiciadas'!E24+'Personas Enjuiciadas'!J24)/('Personas Enjuiciadas'!O24+'Personas Enjuiciadas'!Q24),"-")</f>
        <v>0.98165137614678899</v>
      </c>
      <c r="H23" s="38"/>
    </row>
    <row r="24" spans="2:8" ht="20.100000000000001" customHeight="1" thickBot="1" x14ac:dyDescent="0.25">
      <c r="B24" s="4" t="s">
        <v>212</v>
      </c>
      <c r="C24" s="35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0.9169435215946844</v>
      </c>
      <c r="D24" s="39">
        <f>IF(AND('Personas Enjuiciadas'!N25+'Personas Enjuiciadas'!P25&gt;0),('Personas Enjuiciadas'!D25+'Personas Enjuiciadas'!I25)/('Personas Enjuiciadas'!N25+'Personas Enjuiciadas'!P25),"-")</f>
        <v>0.93229166666666663</v>
      </c>
      <c r="E24" s="39">
        <f>IF(AND('Personas Enjuiciadas'!O25+'Personas Enjuiciadas'!Q25&gt;0),('Personas Enjuiciadas'!E25+'Personas Enjuiciadas'!J25)/('Personas Enjuiciadas'!O25+'Personas Enjuiciadas'!Q25),"-")</f>
        <v>0.88990825688073394</v>
      </c>
      <c r="H24" s="38"/>
    </row>
    <row r="25" spans="2:8" ht="20.100000000000001" customHeight="1" thickBot="1" x14ac:dyDescent="0.25">
      <c r="B25" s="5" t="s">
        <v>213</v>
      </c>
      <c r="C25" s="35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0.97674418604651159</v>
      </c>
      <c r="D25" s="39">
        <f>IF(AND('Personas Enjuiciadas'!N26+'Personas Enjuiciadas'!P26&gt;0),('Personas Enjuiciadas'!D26+'Personas Enjuiciadas'!I26)/('Personas Enjuiciadas'!N26+'Personas Enjuiciadas'!P26),"-")</f>
        <v>0.96721311475409832</v>
      </c>
      <c r="E25" s="39">
        <f>IF(AND('Personas Enjuiciadas'!O26+'Personas Enjuiciadas'!Q26&gt;0),('Personas Enjuiciadas'!E26+'Personas Enjuiciadas'!J26)/('Personas Enjuiciadas'!O26+'Personas Enjuiciadas'!Q26),"-")</f>
        <v>1</v>
      </c>
      <c r="H25" s="38"/>
    </row>
    <row r="26" spans="2:8" ht="20.100000000000001" customHeight="1" thickBot="1" x14ac:dyDescent="0.25">
      <c r="B26" s="6" t="s">
        <v>214</v>
      </c>
      <c r="C26" s="35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9">
        <f>IF(AND('Personas Enjuiciadas'!N27+'Personas Enjuiciadas'!P27&gt;0),('Personas Enjuiciadas'!D27+'Personas Enjuiciadas'!I27)/('Personas Enjuiciadas'!N27+'Personas Enjuiciadas'!P27),"-")</f>
        <v>1</v>
      </c>
      <c r="E26" s="39">
        <f>IF(AND('Personas Enjuiciadas'!O27+'Personas Enjuiciadas'!Q27&gt;0),('Personas Enjuiciadas'!E27+'Personas Enjuiciadas'!J27)/('Personas Enjuiciadas'!O27+'Personas Enjuiciadas'!Q27),"-")</f>
        <v>1</v>
      </c>
      <c r="H26" s="38"/>
    </row>
    <row r="27" spans="2:8" ht="20.100000000000001" customHeight="1" thickBot="1" x14ac:dyDescent="0.25">
      <c r="B27" s="4" t="s">
        <v>215</v>
      </c>
      <c r="C27" s="35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0.97826086956521741</v>
      </c>
      <c r="D27" s="39">
        <f>IF(AND('Personas Enjuiciadas'!N28+'Personas Enjuiciadas'!P28&gt;0),('Personas Enjuiciadas'!D28+'Personas Enjuiciadas'!I28)/('Personas Enjuiciadas'!N28+'Personas Enjuiciadas'!P28),"-")</f>
        <v>0.95833333333333337</v>
      </c>
      <c r="E27" s="39">
        <f>IF(AND('Personas Enjuiciadas'!O28+'Personas Enjuiciadas'!Q28&gt;0),('Personas Enjuiciadas'!E28+'Personas Enjuiciadas'!J28)/('Personas Enjuiciadas'!O28+'Personas Enjuiciadas'!Q28),"-")</f>
        <v>1</v>
      </c>
      <c r="H27" s="38"/>
    </row>
    <row r="28" spans="2:8" ht="20.100000000000001" customHeight="1" thickBot="1" x14ac:dyDescent="0.25">
      <c r="B28" s="4" t="s">
        <v>216</v>
      </c>
      <c r="C28" s="35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0.8571428571428571</v>
      </c>
      <c r="D28" s="39">
        <f>IF(AND('Personas Enjuiciadas'!N29+'Personas Enjuiciadas'!P29&gt;0),('Personas Enjuiciadas'!D29+'Personas Enjuiciadas'!I29)/('Personas Enjuiciadas'!N29+'Personas Enjuiciadas'!P29),"-")</f>
        <v>0.92307692307692313</v>
      </c>
      <c r="E28" s="39">
        <f>IF(AND('Personas Enjuiciadas'!O29+'Personas Enjuiciadas'!Q29&gt;0),('Personas Enjuiciadas'!E29+'Personas Enjuiciadas'!J29)/('Personas Enjuiciadas'!O29+'Personas Enjuiciadas'!Q29),"-")</f>
        <v>0.75</v>
      </c>
      <c r="H28" s="38"/>
    </row>
    <row r="29" spans="2:8" ht="20.100000000000001" customHeight="1" thickBot="1" x14ac:dyDescent="0.25">
      <c r="B29" s="4" t="s">
        <v>217</v>
      </c>
      <c r="C29" s="35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0.92</v>
      </c>
      <c r="D29" s="39">
        <f>IF(AND('Personas Enjuiciadas'!N30+'Personas Enjuiciadas'!P30&gt;0),('Personas Enjuiciadas'!D30+'Personas Enjuiciadas'!I30)/('Personas Enjuiciadas'!N30+'Personas Enjuiciadas'!P30),"-")</f>
        <v>0.88888888888888884</v>
      </c>
      <c r="E29" s="39">
        <f>IF(AND('Personas Enjuiciadas'!O30+'Personas Enjuiciadas'!Q30&gt;0),('Personas Enjuiciadas'!E30+'Personas Enjuiciadas'!J30)/('Personas Enjuiciadas'!O30+'Personas Enjuiciadas'!Q30),"-")</f>
        <v>1</v>
      </c>
      <c r="H29" s="38"/>
    </row>
    <row r="30" spans="2:8" ht="20.100000000000001" customHeight="1" thickBot="1" x14ac:dyDescent="0.25">
      <c r="B30" s="4" t="s">
        <v>218</v>
      </c>
      <c r="C30" s="35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0.33333333333333331</v>
      </c>
      <c r="D30" s="39">
        <f>IF(AND('Personas Enjuiciadas'!N31+'Personas Enjuiciadas'!P31&gt;0),('Personas Enjuiciadas'!D31+'Personas Enjuiciadas'!I31)/('Personas Enjuiciadas'!N31+'Personas Enjuiciadas'!P31),"-")</f>
        <v>0.33333333333333331</v>
      </c>
      <c r="E30" s="39" t="str">
        <f>IF(AND('Personas Enjuiciadas'!O31+'Personas Enjuiciadas'!Q31&gt;0),('Personas Enjuiciadas'!E31+'Personas Enjuiciadas'!J31)/('Personas Enjuiciadas'!O31+'Personas Enjuiciadas'!Q31),"-")</f>
        <v>-</v>
      </c>
      <c r="H30" s="38"/>
    </row>
    <row r="31" spans="2:8" ht="20.100000000000001" customHeight="1" thickBot="1" x14ac:dyDescent="0.25">
      <c r="B31" s="4" t="s">
        <v>219</v>
      </c>
      <c r="C31" s="35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0.84210526315789469</v>
      </c>
      <c r="D31" s="39">
        <f>IF(AND('Personas Enjuiciadas'!N32+'Personas Enjuiciadas'!P32&gt;0),('Personas Enjuiciadas'!D32+'Personas Enjuiciadas'!I32)/('Personas Enjuiciadas'!N32+'Personas Enjuiciadas'!P32),"-")</f>
        <v>0</v>
      </c>
      <c r="E31" s="39">
        <f>IF(AND('Personas Enjuiciadas'!O32+'Personas Enjuiciadas'!Q32&gt;0),('Personas Enjuiciadas'!E32+'Personas Enjuiciadas'!J32)/('Personas Enjuiciadas'!O32+'Personas Enjuiciadas'!Q32),"-")</f>
        <v>0.88888888888888884</v>
      </c>
      <c r="H31" s="38"/>
    </row>
    <row r="32" spans="2:8" ht="20.100000000000001" customHeight="1" thickBot="1" x14ac:dyDescent="0.25">
      <c r="B32" s="4" t="s">
        <v>220</v>
      </c>
      <c r="C32" s="35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9">
        <f>IF(AND('Personas Enjuiciadas'!N33+'Personas Enjuiciadas'!P33&gt;0),('Personas Enjuiciadas'!D33+'Personas Enjuiciadas'!I33)/('Personas Enjuiciadas'!N33+'Personas Enjuiciadas'!P33),"-")</f>
        <v>1</v>
      </c>
      <c r="E32" s="39">
        <f>IF(AND('Personas Enjuiciadas'!O33+'Personas Enjuiciadas'!Q33&gt;0),('Personas Enjuiciadas'!E33+'Personas Enjuiciadas'!J33)/('Personas Enjuiciadas'!O33+'Personas Enjuiciadas'!Q33),"-")</f>
        <v>1</v>
      </c>
      <c r="H32" s="38"/>
    </row>
    <row r="33" spans="2:8" ht="20.100000000000001" customHeight="1" thickBot="1" x14ac:dyDescent="0.25">
      <c r="B33" s="4" t="s">
        <v>221</v>
      </c>
      <c r="C33" s="35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0.66666666666666663</v>
      </c>
      <c r="D33" s="39">
        <f>IF(AND('Personas Enjuiciadas'!N34+'Personas Enjuiciadas'!P34&gt;0),('Personas Enjuiciadas'!D34+'Personas Enjuiciadas'!I34)/('Personas Enjuiciadas'!N34+'Personas Enjuiciadas'!P34),"-")</f>
        <v>0.66666666666666663</v>
      </c>
      <c r="E33" s="39" t="str">
        <f>IF(AND('Personas Enjuiciadas'!O34+'Personas Enjuiciadas'!Q34&gt;0),('Personas Enjuiciadas'!E34+'Personas Enjuiciadas'!J34)/('Personas Enjuiciadas'!O34+'Personas Enjuiciadas'!Q34),"-")</f>
        <v>-</v>
      </c>
      <c r="H33" s="38"/>
    </row>
    <row r="34" spans="2:8" ht="20.100000000000001" customHeight="1" thickBot="1" x14ac:dyDescent="0.25">
      <c r="B34" s="4" t="s">
        <v>222</v>
      </c>
      <c r="C34" s="35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0.83333333333333337</v>
      </c>
      <c r="D34" s="39">
        <f>IF(AND('Personas Enjuiciadas'!N35+'Personas Enjuiciadas'!P35&gt;0),('Personas Enjuiciadas'!D35+'Personas Enjuiciadas'!I35)/('Personas Enjuiciadas'!N35+'Personas Enjuiciadas'!P35),"-")</f>
        <v>0.83333333333333337</v>
      </c>
      <c r="E34" s="39" t="str">
        <f>IF(AND('Personas Enjuiciadas'!O35+'Personas Enjuiciadas'!Q35&gt;0),('Personas Enjuiciadas'!E35+'Personas Enjuiciadas'!J35)/('Personas Enjuiciadas'!O35+'Personas Enjuiciadas'!Q35),"-")</f>
        <v>-</v>
      </c>
      <c r="H34" s="38"/>
    </row>
    <row r="35" spans="2:8" ht="20.100000000000001" customHeight="1" thickBot="1" x14ac:dyDescent="0.25">
      <c r="B35" s="4" t="s">
        <v>223</v>
      </c>
      <c r="C35" s="35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0.88888888888888884</v>
      </c>
      <c r="D35" s="39">
        <f>IF(AND('Personas Enjuiciadas'!N36+'Personas Enjuiciadas'!P36&gt;0),('Personas Enjuiciadas'!D36+'Personas Enjuiciadas'!I36)/('Personas Enjuiciadas'!N36+'Personas Enjuiciadas'!P36),"-")</f>
        <v>0.8571428571428571</v>
      </c>
      <c r="E35" s="39">
        <f>IF(AND('Personas Enjuiciadas'!O36+'Personas Enjuiciadas'!Q36&gt;0),('Personas Enjuiciadas'!E36+'Personas Enjuiciadas'!J36)/('Personas Enjuiciadas'!O36+'Personas Enjuiciadas'!Q36),"-")</f>
        <v>1</v>
      </c>
      <c r="H35" s="38"/>
    </row>
    <row r="36" spans="2:8" ht="20.100000000000001" customHeight="1" thickBot="1" x14ac:dyDescent="0.25">
      <c r="B36" s="4" t="s">
        <v>224</v>
      </c>
      <c r="C36" s="35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0.94318181818181823</v>
      </c>
      <c r="D36" s="39">
        <f>IF(AND('Personas Enjuiciadas'!N37+'Personas Enjuiciadas'!P37&gt;0),('Personas Enjuiciadas'!D37+'Personas Enjuiciadas'!I37)/('Personas Enjuiciadas'!N37+'Personas Enjuiciadas'!P37),"-")</f>
        <v>0.93650793650793651</v>
      </c>
      <c r="E36" s="39">
        <f>IF(AND('Personas Enjuiciadas'!O37+'Personas Enjuiciadas'!Q37&gt;0),('Personas Enjuiciadas'!E37+'Personas Enjuiciadas'!J37)/('Personas Enjuiciadas'!O37+'Personas Enjuiciadas'!Q37),"-")</f>
        <v>0.96</v>
      </c>
      <c r="H36" s="38"/>
    </row>
    <row r="37" spans="2:8" ht="20.100000000000001" customHeight="1" thickBot="1" x14ac:dyDescent="0.25">
      <c r="B37" s="4" t="s">
        <v>225</v>
      </c>
      <c r="C37" s="35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0.70588235294117652</v>
      </c>
      <c r="D37" s="39">
        <f>IF(AND('Personas Enjuiciadas'!N38+'Personas Enjuiciadas'!P38&gt;0),('Personas Enjuiciadas'!D38+'Personas Enjuiciadas'!I38)/('Personas Enjuiciadas'!N38+'Personas Enjuiciadas'!P38),"-")</f>
        <v>0.77777777777777779</v>
      </c>
      <c r="E37" s="39">
        <f>IF(AND('Personas Enjuiciadas'!O38+'Personas Enjuiciadas'!Q38&gt;0),('Personas Enjuiciadas'!E38+'Personas Enjuiciadas'!J38)/('Personas Enjuiciadas'!O38+'Personas Enjuiciadas'!Q38),"-")</f>
        <v>0.625</v>
      </c>
      <c r="H37" s="38"/>
    </row>
    <row r="38" spans="2:8" ht="20.100000000000001" customHeight="1" thickBot="1" x14ac:dyDescent="0.25">
      <c r="B38" s="4" t="s">
        <v>226</v>
      </c>
      <c r="C38" s="35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1</v>
      </c>
      <c r="D38" s="39">
        <f>IF(AND('Personas Enjuiciadas'!N39+'Personas Enjuiciadas'!P39&gt;0),('Personas Enjuiciadas'!D39+'Personas Enjuiciadas'!I39)/('Personas Enjuiciadas'!N39+'Personas Enjuiciadas'!P39),"-")</f>
        <v>1</v>
      </c>
      <c r="E38" s="39">
        <f>IF(AND('Personas Enjuiciadas'!O39+'Personas Enjuiciadas'!Q39&gt;0),('Personas Enjuiciadas'!E39+'Personas Enjuiciadas'!J39)/('Personas Enjuiciadas'!O39+'Personas Enjuiciadas'!Q39),"-")</f>
        <v>1</v>
      </c>
      <c r="H38" s="38"/>
    </row>
    <row r="39" spans="2:8" ht="20.100000000000001" customHeight="1" thickBot="1" x14ac:dyDescent="0.25">
      <c r="B39" s="4" t="s">
        <v>227</v>
      </c>
      <c r="C39" s="35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0.92241379310344829</v>
      </c>
      <c r="D39" s="39">
        <f>IF(AND('Personas Enjuiciadas'!N40+'Personas Enjuiciadas'!P40&gt;0),('Personas Enjuiciadas'!D40+'Personas Enjuiciadas'!I40)/('Personas Enjuiciadas'!N40+'Personas Enjuiciadas'!P40),"-")</f>
        <v>0.89855072463768115</v>
      </c>
      <c r="E39" s="39">
        <f>IF(AND('Personas Enjuiciadas'!O40+'Personas Enjuiciadas'!Q40&gt;0),('Personas Enjuiciadas'!E40+'Personas Enjuiciadas'!J40)/('Personas Enjuiciadas'!O40+'Personas Enjuiciadas'!Q40),"-")</f>
        <v>0.95744680851063835</v>
      </c>
      <c r="H39" s="38"/>
    </row>
    <row r="40" spans="2:8" ht="20.100000000000001" customHeight="1" thickBot="1" x14ac:dyDescent="0.25">
      <c r="B40" s="4" t="s">
        <v>228</v>
      </c>
      <c r="C40" s="35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0.90858725761772852</v>
      </c>
      <c r="D40" s="39">
        <f>IF(AND('Personas Enjuiciadas'!N41+'Personas Enjuiciadas'!P41&gt;0),('Personas Enjuiciadas'!D41+'Personas Enjuiciadas'!I41)/('Personas Enjuiciadas'!N41+'Personas Enjuiciadas'!P41),"-")</f>
        <v>0.91489361702127658</v>
      </c>
      <c r="E40" s="39">
        <f>IF(AND('Personas Enjuiciadas'!O41+'Personas Enjuiciadas'!Q41&gt;0),('Personas Enjuiciadas'!E41+'Personas Enjuiciadas'!J41)/('Personas Enjuiciadas'!O41+'Personas Enjuiciadas'!Q41),"-")</f>
        <v>0.89682539682539686</v>
      </c>
      <c r="H40" s="38"/>
    </row>
    <row r="41" spans="2:8" ht="20.100000000000001" customHeight="1" thickBot="1" x14ac:dyDescent="0.25">
      <c r="B41" s="4" t="s">
        <v>229</v>
      </c>
      <c r="C41" s="35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0.7857142857142857</v>
      </c>
      <c r="D41" s="39">
        <f>IF(AND('Personas Enjuiciadas'!N42+'Personas Enjuiciadas'!P42&gt;0),('Personas Enjuiciadas'!D42+'Personas Enjuiciadas'!I42)/('Personas Enjuiciadas'!N42+'Personas Enjuiciadas'!P42),"-")</f>
        <v>0.83333333333333337</v>
      </c>
      <c r="E41" s="39">
        <f>IF(AND('Personas Enjuiciadas'!O42+'Personas Enjuiciadas'!Q42&gt;0),('Personas Enjuiciadas'!E42+'Personas Enjuiciadas'!J42)/('Personas Enjuiciadas'!O42+'Personas Enjuiciadas'!Q42),"-")</f>
        <v>0.73076923076923073</v>
      </c>
      <c r="H41" s="38"/>
    </row>
    <row r="42" spans="2:8" ht="20.100000000000001" customHeight="1" thickBot="1" x14ac:dyDescent="0.25">
      <c r="B42" s="4" t="s">
        <v>230</v>
      </c>
      <c r="C42" s="35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0.99038461538461542</v>
      </c>
      <c r="D42" s="39">
        <f>IF(AND('Personas Enjuiciadas'!N43+'Personas Enjuiciadas'!P43&gt;0),('Personas Enjuiciadas'!D43+'Personas Enjuiciadas'!I43)/('Personas Enjuiciadas'!N43+'Personas Enjuiciadas'!P43),"-")</f>
        <v>1</v>
      </c>
      <c r="E42" s="39">
        <f>IF(AND('Personas Enjuiciadas'!O43+'Personas Enjuiciadas'!Q43&gt;0),('Personas Enjuiciadas'!E43+'Personas Enjuiciadas'!J43)/('Personas Enjuiciadas'!O43+'Personas Enjuiciadas'!Q43),"-")</f>
        <v>0.9821428571428571</v>
      </c>
      <c r="H42" s="38"/>
    </row>
    <row r="43" spans="2:8" ht="20.100000000000001" customHeight="1" thickBot="1" x14ac:dyDescent="0.25">
      <c r="B43" s="4" t="s">
        <v>231</v>
      </c>
      <c r="C43" s="35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0.94957983193277307</v>
      </c>
      <c r="D43" s="39">
        <f>IF(AND('Personas Enjuiciadas'!N44+'Personas Enjuiciadas'!P44&gt;0),('Personas Enjuiciadas'!D44+'Personas Enjuiciadas'!I44)/('Personas Enjuiciadas'!N44+'Personas Enjuiciadas'!P44),"-")</f>
        <v>0.91549295774647887</v>
      </c>
      <c r="E43" s="39">
        <f>IF(AND('Personas Enjuiciadas'!O44+'Personas Enjuiciadas'!Q44&gt;0),('Personas Enjuiciadas'!E44+'Personas Enjuiciadas'!J44)/('Personas Enjuiciadas'!O44+'Personas Enjuiciadas'!Q44),"-")</f>
        <v>1</v>
      </c>
      <c r="H43" s="38"/>
    </row>
    <row r="44" spans="2:8" ht="20.100000000000001" customHeight="1" thickBot="1" x14ac:dyDescent="0.25">
      <c r="B44" s="4" t="s">
        <v>232</v>
      </c>
      <c r="C44" s="35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0.91545893719806759</v>
      </c>
      <c r="D44" s="39">
        <f>IF(AND('Personas Enjuiciadas'!N45+'Personas Enjuiciadas'!P45&gt;0),('Personas Enjuiciadas'!D45+'Personas Enjuiciadas'!I45)/('Personas Enjuiciadas'!N45+'Personas Enjuiciadas'!P45),"-")</f>
        <v>0.87242798353909468</v>
      </c>
      <c r="E44" s="39">
        <f>IF(AND('Personas Enjuiciadas'!O45+'Personas Enjuiciadas'!Q45&gt;0),('Personas Enjuiciadas'!E45+'Personas Enjuiciadas'!J45)/('Personas Enjuiciadas'!O45+'Personas Enjuiciadas'!Q45),"-")</f>
        <v>0.97660818713450293</v>
      </c>
      <c r="H44" s="38"/>
    </row>
    <row r="45" spans="2:8" ht="20.100000000000001" customHeight="1" thickBot="1" x14ac:dyDescent="0.25">
      <c r="B45" s="4" t="s">
        <v>233</v>
      </c>
      <c r="C45" s="35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0.95151515151515154</v>
      </c>
      <c r="D45" s="39">
        <f>IF(AND('Personas Enjuiciadas'!N46+'Personas Enjuiciadas'!P46&gt;0),('Personas Enjuiciadas'!D46+'Personas Enjuiciadas'!I46)/('Personas Enjuiciadas'!N46+'Personas Enjuiciadas'!P46),"-")</f>
        <v>0.94897959183673475</v>
      </c>
      <c r="E45" s="39">
        <f>IF(AND('Personas Enjuiciadas'!O46+'Personas Enjuiciadas'!Q46&gt;0),('Personas Enjuiciadas'!E46+'Personas Enjuiciadas'!J46)/('Personas Enjuiciadas'!O46+'Personas Enjuiciadas'!Q46),"-")</f>
        <v>0.95522388059701491</v>
      </c>
      <c r="H45" s="38"/>
    </row>
    <row r="46" spans="2:8" ht="20.100000000000001" customHeight="1" thickBot="1" x14ac:dyDescent="0.25">
      <c r="B46" s="4" t="s">
        <v>234</v>
      </c>
      <c r="C46" s="35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0.91614906832298137</v>
      </c>
      <c r="D46" s="39">
        <f>IF(AND('Personas Enjuiciadas'!N47+'Personas Enjuiciadas'!P47&gt;0),('Personas Enjuiciadas'!D47+'Personas Enjuiciadas'!I47)/('Personas Enjuiciadas'!N47+'Personas Enjuiciadas'!P47),"-")</f>
        <v>0.90887850467289721</v>
      </c>
      <c r="E46" s="39">
        <f>IF(AND('Personas Enjuiciadas'!O47+'Personas Enjuiciadas'!Q47&gt;0),('Personas Enjuiciadas'!E47+'Personas Enjuiciadas'!J47)/('Personas Enjuiciadas'!O47+'Personas Enjuiciadas'!Q47),"-")</f>
        <v>0.93055555555555558</v>
      </c>
      <c r="H46" s="38"/>
    </row>
    <row r="47" spans="2:8" ht="20.100000000000001" customHeight="1" thickBot="1" x14ac:dyDescent="0.25">
      <c r="B47" s="4" t="s">
        <v>235</v>
      </c>
      <c r="C47" s="35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0.94505494505494503</v>
      </c>
      <c r="D47" s="39">
        <f>IF(AND('Personas Enjuiciadas'!N48+'Personas Enjuiciadas'!P48&gt;0),('Personas Enjuiciadas'!D48+'Personas Enjuiciadas'!I48)/('Personas Enjuiciadas'!N48+'Personas Enjuiciadas'!P48),"-")</f>
        <v>0.98717948717948723</v>
      </c>
      <c r="E47" s="39">
        <f>IF(AND('Personas Enjuiciadas'!O48+'Personas Enjuiciadas'!Q48&gt;0),('Personas Enjuiciadas'!E48+'Personas Enjuiciadas'!J48)/('Personas Enjuiciadas'!O48+'Personas Enjuiciadas'!Q48),"-")</f>
        <v>0.69230769230769229</v>
      </c>
      <c r="H47" s="38"/>
    </row>
    <row r="48" spans="2:8" ht="20.100000000000001" customHeight="1" thickBot="1" x14ac:dyDescent="0.25">
      <c r="B48" s="4" t="s">
        <v>236</v>
      </c>
      <c r="C48" s="35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0.96</v>
      </c>
      <c r="D48" s="39">
        <f>IF(AND('Personas Enjuiciadas'!N49+'Personas Enjuiciadas'!P49&gt;0),('Personas Enjuiciadas'!D49+'Personas Enjuiciadas'!I49)/('Personas Enjuiciadas'!N49+'Personas Enjuiciadas'!P49),"-")</f>
        <v>0.96</v>
      </c>
      <c r="E48" s="39" t="str">
        <f>IF(AND('Personas Enjuiciadas'!O49+'Personas Enjuiciadas'!Q49&gt;0),('Personas Enjuiciadas'!E49+'Personas Enjuiciadas'!J49)/('Personas Enjuiciadas'!O49+'Personas Enjuiciadas'!Q49),"-")</f>
        <v>-</v>
      </c>
      <c r="H48" s="38"/>
    </row>
    <row r="49" spans="2:8" ht="20.100000000000001" customHeight="1" thickBot="1" x14ac:dyDescent="0.25">
      <c r="B49" s="4" t="s">
        <v>237</v>
      </c>
      <c r="C49" s="35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0.9327731092436975</v>
      </c>
      <c r="D49" s="39">
        <f>IF(AND('Personas Enjuiciadas'!N50+'Personas Enjuiciadas'!P50&gt;0),('Personas Enjuiciadas'!D50+'Personas Enjuiciadas'!I50)/('Personas Enjuiciadas'!N50+'Personas Enjuiciadas'!P50),"-")</f>
        <v>0.90140845070422537</v>
      </c>
      <c r="E49" s="39">
        <f>IF(AND('Personas Enjuiciadas'!O50+'Personas Enjuiciadas'!Q50&gt;0),('Personas Enjuiciadas'!E50+'Personas Enjuiciadas'!J50)/('Personas Enjuiciadas'!O50+'Personas Enjuiciadas'!Q50),"-")</f>
        <v>0.97916666666666663</v>
      </c>
      <c r="H49" s="38"/>
    </row>
    <row r="50" spans="2:8" ht="20.100000000000001" customHeight="1" thickBot="1" x14ac:dyDescent="0.25">
      <c r="B50" s="4" t="s">
        <v>238</v>
      </c>
      <c r="C50" s="35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0.8571428571428571</v>
      </c>
      <c r="D50" s="39">
        <f>IF(AND('Personas Enjuiciadas'!N51+'Personas Enjuiciadas'!P51&gt;0),('Personas Enjuiciadas'!D51+'Personas Enjuiciadas'!I51)/('Personas Enjuiciadas'!N51+'Personas Enjuiciadas'!P51),"-")</f>
        <v>0.80952380952380953</v>
      </c>
      <c r="E50" s="39">
        <f>IF(AND('Personas Enjuiciadas'!O51+'Personas Enjuiciadas'!Q51&gt;0),('Personas Enjuiciadas'!E51+'Personas Enjuiciadas'!J51)/('Personas Enjuiciadas'!O51+'Personas Enjuiciadas'!Q51),"-")</f>
        <v>0.9285714285714286</v>
      </c>
      <c r="H50" s="38"/>
    </row>
    <row r="51" spans="2:8" ht="20.100000000000001" customHeight="1" thickBot="1" x14ac:dyDescent="0.25">
      <c r="B51" s="4" t="s">
        <v>239</v>
      </c>
      <c r="C51" s="35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0.66666666666666663</v>
      </c>
      <c r="D51" s="39">
        <f>IF(AND('Personas Enjuiciadas'!N52+'Personas Enjuiciadas'!P52&gt;0),('Personas Enjuiciadas'!D52+'Personas Enjuiciadas'!I52)/('Personas Enjuiciadas'!N52+'Personas Enjuiciadas'!P52),"-")</f>
        <v>0.59090909090909094</v>
      </c>
      <c r="E51" s="39">
        <f>IF(AND('Personas Enjuiciadas'!O52+'Personas Enjuiciadas'!Q52&gt;0),('Personas Enjuiciadas'!E52+'Personas Enjuiciadas'!J52)/('Personas Enjuiciadas'!O52+'Personas Enjuiciadas'!Q52),"-")</f>
        <v>0.875</v>
      </c>
      <c r="H51" s="38"/>
    </row>
    <row r="52" spans="2:8" ht="20.100000000000001" customHeight="1" thickBot="1" x14ac:dyDescent="0.25">
      <c r="B52" s="4" t="s">
        <v>240</v>
      </c>
      <c r="C52" s="35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0.90977443609022557</v>
      </c>
      <c r="D52" s="39">
        <f>IF(AND('Personas Enjuiciadas'!N53+'Personas Enjuiciadas'!P53&gt;0),('Personas Enjuiciadas'!D53+'Personas Enjuiciadas'!I53)/('Personas Enjuiciadas'!N53+'Personas Enjuiciadas'!P53),"-")</f>
        <v>0.90598290598290598</v>
      </c>
      <c r="E52" s="39">
        <f>IF(AND('Personas Enjuiciadas'!O53+'Personas Enjuiciadas'!Q53&gt;0),('Personas Enjuiciadas'!E53+'Personas Enjuiciadas'!J53)/('Personas Enjuiciadas'!O53+'Personas Enjuiciadas'!Q53),"-")</f>
        <v>0.9375</v>
      </c>
      <c r="H52" s="38"/>
    </row>
    <row r="53" spans="2:8" ht="20.100000000000001" customHeight="1" thickBot="1" x14ac:dyDescent="0.25">
      <c r="B53" s="4" t="s">
        <v>241</v>
      </c>
      <c r="C53" s="35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0.81818181818181823</v>
      </c>
      <c r="D53" s="39">
        <f>IF(AND('Personas Enjuiciadas'!N54+'Personas Enjuiciadas'!P54&gt;0),('Personas Enjuiciadas'!D54+'Personas Enjuiciadas'!I54)/('Personas Enjuiciadas'!N54+'Personas Enjuiciadas'!P54),"-")</f>
        <v>0.77450980392156865</v>
      </c>
      <c r="E53" s="39">
        <f>IF(AND('Personas Enjuiciadas'!O54+'Personas Enjuiciadas'!Q54&gt;0),('Personas Enjuiciadas'!E54+'Personas Enjuiciadas'!J54)/('Personas Enjuiciadas'!O54+'Personas Enjuiciadas'!Q54),"-")</f>
        <v>0.88888888888888884</v>
      </c>
      <c r="H53" s="38"/>
    </row>
    <row r="54" spans="2:8" ht="20.100000000000001" customHeight="1" thickBot="1" x14ac:dyDescent="0.25">
      <c r="B54" s="4" t="s">
        <v>242</v>
      </c>
      <c r="C54" s="35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0.95990566037735847</v>
      </c>
      <c r="D54" s="39">
        <f>IF(AND('Personas Enjuiciadas'!N55+'Personas Enjuiciadas'!P55&gt;0),('Personas Enjuiciadas'!D55+'Personas Enjuiciadas'!I55)/('Personas Enjuiciadas'!N55+'Personas Enjuiciadas'!P55),"-")</f>
        <v>0.95486111111111116</v>
      </c>
      <c r="E54" s="39">
        <f>IF(AND('Personas Enjuiciadas'!O55+'Personas Enjuiciadas'!Q55&gt;0),('Personas Enjuiciadas'!E55+'Personas Enjuiciadas'!J55)/('Personas Enjuiciadas'!O55+'Personas Enjuiciadas'!Q55),"-")</f>
        <v>0.97058823529411764</v>
      </c>
      <c r="H54" s="38"/>
    </row>
    <row r="55" spans="2:8" ht="20.100000000000001" customHeight="1" thickBot="1" x14ac:dyDescent="0.25">
      <c r="B55" s="4" t="s">
        <v>243</v>
      </c>
      <c r="C55" s="35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0.94067796610169496</v>
      </c>
      <c r="D55" s="39">
        <f>IF(AND('Personas Enjuiciadas'!N56+'Personas Enjuiciadas'!P56&gt;0),('Personas Enjuiciadas'!D56+'Personas Enjuiciadas'!I56)/('Personas Enjuiciadas'!N56+'Personas Enjuiciadas'!P56),"-")</f>
        <v>0.93333333333333335</v>
      </c>
      <c r="E55" s="39">
        <f>IF(AND('Personas Enjuiciadas'!O56+'Personas Enjuiciadas'!Q56&gt;0),('Personas Enjuiciadas'!E56+'Personas Enjuiciadas'!J56)/('Personas Enjuiciadas'!O56+'Personas Enjuiciadas'!Q56),"-")</f>
        <v>0.94827586206896552</v>
      </c>
      <c r="H55" s="38"/>
    </row>
    <row r="56" spans="2:8" ht="20.100000000000001" customHeight="1" thickBot="1" x14ac:dyDescent="0.25">
      <c r="B56" s="4" t="s">
        <v>244</v>
      </c>
      <c r="C56" s="35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0.97674418604651159</v>
      </c>
      <c r="D56" s="39">
        <f>IF(AND('Personas Enjuiciadas'!N57+'Personas Enjuiciadas'!P57&gt;0),('Personas Enjuiciadas'!D57+'Personas Enjuiciadas'!I57)/('Personas Enjuiciadas'!N57+'Personas Enjuiciadas'!P57),"-")</f>
        <v>0.97297297297297303</v>
      </c>
      <c r="E56" s="39">
        <f>IF(AND('Personas Enjuiciadas'!O57+'Personas Enjuiciadas'!Q57&gt;0),('Personas Enjuiciadas'!E57+'Personas Enjuiciadas'!J57)/('Personas Enjuiciadas'!O57+'Personas Enjuiciadas'!Q57),"-")</f>
        <v>0.97959183673469385</v>
      </c>
      <c r="H56" s="38"/>
    </row>
    <row r="57" spans="2:8" ht="20.100000000000001" customHeight="1" thickBot="1" x14ac:dyDescent="0.25">
      <c r="B57" s="4" t="s">
        <v>270</v>
      </c>
      <c r="C57" s="35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0.99115044247787609</v>
      </c>
      <c r="D57" s="39">
        <f>IF(AND('Personas Enjuiciadas'!N58+'Personas Enjuiciadas'!P58&gt;0),('Personas Enjuiciadas'!D58+'Personas Enjuiciadas'!I58)/('Personas Enjuiciadas'!N58+'Personas Enjuiciadas'!P58),"-")</f>
        <v>0.97727272727272729</v>
      </c>
      <c r="E57" s="39">
        <f>IF(AND('Personas Enjuiciadas'!O58+'Personas Enjuiciadas'!Q58&gt;0),('Personas Enjuiciadas'!E58+'Personas Enjuiciadas'!J58)/('Personas Enjuiciadas'!O58+'Personas Enjuiciadas'!Q58),"-")</f>
        <v>1</v>
      </c>
      <c r="H57" s="38"/>
    </row>
    <row r="58" spans="2:8" ht="20.100000000000001" customHeight="1" thickBot="1" x14ac:dyDescent="0.25">
      <c r="B58" s="4" t="s">
        <v>246</v>
      </c>
      <c r="C58" s="35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0.96319018404907975</v>
      </c>
      <c r="D58" s="39">
        <f>IF(AND('Personas Enjuiciadas'!N59+'Personas Enjuiciadas'!P59&gt;0),('Personas Enjuiciadas'!D59+'Personas Enjuiciadas'!I59)/('Personas Enjuiciadas'!N59+'Personas Enjuiciadas'!P59),"-")</f>
        <v>0.94845360824742264</v>
      </c>
      <c r="E58" s="39">
        <f>IF(AND('Personas Enjuiciadas'!O59+'Personas Enjuiciadas'!Q59&gt;0),('Personas Enjuiciadas'!E59+'Personas Enjuiciadas'!J59)/('Personas Enjuiciadas'!O59+'Personas Enjuiciadas'!Q59),"-")</f>
        <v>0.98484848484848486</v>
      </c>
      <c r="H58" s="38"/>
    </row>
    <row r="59" spans="2:8" ht="20.100000000000001" customHeight="1" thickBot="1" x14ac:dyDescent="0.25">
      <c r="B59" s="4" t="s">
        <v>247</v>
      </c>
      <c r="C59" s="39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1</v>
      </c>
      <c r="D59" s="39">
        <f>IF(AND('Personas Enjuiciadas'!N60+'Personas Enjuiciadas'!P60&gt;0),('Personas Enjuiciadas'!D60+'Personas Enjuiciadas'!I60)/('Personas Enjuiciadas'!N60+'Personas Enjuiciadas'!P60),"-")</f>
        <v>1</v>
      </c>
      <c r="E59" s="39">
        <f>IF(AND('Personas Enjuiciadas'!O60+'Personas Enjuiciadas'!Q60&gt;0),('Personas Enjuiciadas'!E60+'Personas Enjuiciadas'!J60)/('Personas Enjuiciadas'!O60+'Personas Enjuiciadas'!Q60),"-")</f>
        <v>1</v>
      </c>
      <c r="H59" s="38"/>
    </row>
    <row r="60" spans="2:8" ht="20.100000000000001" customHeight="1" thickBot="1" x14ac:dyDescent="0.25">
      <c r="B60" s="7" t="s">
        <v>22</v>
      </c>
      <c r="C60" s="32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0.91990943823404558</v>
      </c>
      <c r="D60" s="32">
        <f>IF(AND('Personas Enjuiciadas'!N61+'Personas Enjuiciadas'!P61&gt;0),('Personas Enjuiciadas'!D61+'Personas Enjuiciadas'!I61)/('Personas Enjuiciadas'!N61+'Personas Enjuiciadas'!P61),"-")</f>
        <v>0.9091680814940577</v>
      </c>
      <c r="E60" s="32">
        <f>IF(AND('Personas Enjuiciadas'!O61+'Personas Enjuiciadas'!Q61&gt;0),('Personas Enjuiciadas'!E61+'Personas Enjuiciadas'!J61)/('Personas Enjuiciadas'!O61+'Personas Enjuiciadas'!Q61),"-")</f>
        <v>0.94140127388535033</v>
      </c>
      <c r="H60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91" t="s">
        <v>278</v>
      </c>
      <c r="D9" s="92"/>
      <c r="E9" s="92"/>
      <c r="F9" s="92"/>
      <c r="G9" s="63"/>
      <c r="H9" s="91" t="s">
        <v>293</v>
      </c>
      <c r="I9" s="92"/>
      <c r="J9" s="92"/>
      <c r="K9" s="92"/>
      <c r="L9" s="94"/>
    </row>
    <row r="10" spans="2:12" ht="43.5" thickBot="1" x14ac:dyDescent="0.25">
      <c r="B10" s="24"/>
      <c r="C10" s="22" t="s">
        <v>123</v>
      </c>
      <c r="D10" s="22" t="s">
        <v>124</v>
      </c>
      <c r="E10" s="22" t="s">
        <v>288</v>
      </c>
      <c r="F10" s="22" t="s">
        <v>282</v>
      </c>
      <c r="G10" s="64" t="s">
        <v>285</v>
      </c>
      <c r="H10" s="20" t="s">
        <v>279</v>
      </c>
      <c r="I10" s="20" t="s">
        <v>283</v>
      </c>
      <c r="J10" s="20" t="s">
        <v>280</v>
      </c>
      <c r="K10" s="20" t="s">
        <v>286</v>
      </c>
      <c r="L10" s="22" t="s">
        <v>287</v>
      </c>
    </row>
    <row r="11" spans="2:12" ht="20.100000000000001" customHeight="1" thickBot="1" x14ac:dyDescent="0.25">
      <c r="B11" s="3" t="s">
        <v>198</v>
      </c>
      <c r="C11" s="18">
        <v>70</v>
      </c>
      <c r="D11" s="18">
        <v>25</v>
      </c>
      <c r="E11" s="18">
        <v>53</v>
      </c>
      <c r="F11" s="18">
        <v>109</v>
      </c>
      <c r="G11" s="18">
        <f>SUM(C11:F11)</f>
        <v>257</v>
      </c>
      <c r="H11" s="18">
        <v>0</v>
      </c>
      <c r="I11" s="18">
        <v>0</v>
      </c>
      <c r="J11" s="18">
        <v>0</v>
      </c>
      <c r="K11" s="18">
        <v>0</v>
      </c>
      <c r="L11" s="18">
        <v>257</v>
      </c>
    </row>
    <row r="12" spans="2:12" ht="20.100000000000001" customHeight="1" thickBot="1" x14ac:dyDescent="0.25">
      <c r="B12" s="4" t="s">
        <v>199</v>
      </c>
      <c r="C12" s="19">
        <v>45</v>
      </c>
      <c r="D12" s="19">
        <v>26</v>
      </c>
      <c r="E12" s="19">
        <v>73</v>
      </c>
      <c r="F12" s="19">
        <v>91</v>
      </c>
      <c r="G12" s="19">
        <f t="shared" ref="G12:G61" si="0">SUM(C12:F12)</f>
        <v>235</v>
      </c>
      <c r="H12" s="19">
        <v>2</v>
      </c>
      <c r="I12" s="19">
        <v>0</v>
      </c>
      <c r="J12" s="19">
        <v>0</v>
      </c>
      <c r="K12" s="19">
        <v>0</v>
      </c>
      <c r="L12" s="19">
        <v>237</v>
      </c>
    </row>
    <row r="13" spans="2:12" ht="20.100000000000001" customHeight="1" thickBot="1" x14ac:dyDescent="0.25">
      <c r="B13" s="4" t="s">
        <v>200</v>
      </c>
      <c r="C13" s="19">
        <v>17</v>
      </c>
      <c r="D13" s="19">
        <v>12</v>
      </c>
      <c r="E13" s="19">
        <v>21</v>
      </c>
      <c r="F13" s="19">
        <v>57</v>
      </c>
      <c r="G13" s="19">
        <f t="shared" si="0"/>
        <v>107</v>
      </c>
      <c r="H13" s="19">
        <v>0</v>
      </c>
      <c r="I13" s="19">
        <v>0</v>
      </c>
      <c r="J13" s="19">
        <v>0</v>
      </c>
      <c r="K13" s="19">
        <v>0</v>
      </c>
      <c r="L13" s="19">
        <v>107</v>
      </c>
    </row>
    <row r="14" spans="2:12" ht="20.100000000000001" customHeight="1" thickBot="1" x14ac:dyDescent="0.25">
      <c r="B14" s="4" t="s">
        <v>201</v>
      </c>
      <c r="C14" s="19">
        <v>48</v>
      </c>
      <c r="D14" s="19">
        <v>23</v>
      </c>
      <c r="E14" s="19">
        <v>76</v>
      </c>
      <c r="F14" s="19">
        <v>88</v>
      </c>
      <c r="G14" s="19">
        <f t="shared" si="0"/>
        <v>235</v>
      </c>
      <c r="H14" s="19">
        <v>2</v>
      </c>
      <c r="I14" s="19">
        <v>0</v>
      </c>
      <c r="J14" s="19">
        <v>0</v>
      </c>
      <c r="K14" s="19">
        <v>0</v>
      </c>
      <c r="L14" s="19">
        <v>237</v>
      </c>
    </row>
    <row r="15" spans="2:12" ht="20.100000000000001" customHeight="1" thickBot="1" x14ac:dyDescent="0.25">
      <c r="B15" s="4" t="s">
        <v>202</v>
      </c>
      <c r="C15" s="19">
        <v>3</v>
      </c>
      <c r="D15" s="19">
        <v>79</v>
      </c>
      <c r="E15" s="19">
        <v>2</v>
      </c>
      <c r="F15" s="19">
        <v>52</v>
      </c>
      <c r="G15" s="19">
        <f t="shared" si="0"/>
        <v>136</v>
      </c>
      <c r="H15" s="19">
        <v>0</v>
      </c>
      <c r="I15" s="19">
        <v>0</v>
      </c>
      <c r="J15" s="19">
        <v>0</v>
      </c>
      <c r="K15" s="19">
        <v>0</v>
      </c>
      <c r="L15" s="19">
        <v>136</v>
      </c>
    </row>
    <row r="16" spans="2:12" ht="20.100000000000001" customHeight="1" thickBot="1" x14ac:dyDescent="0.25">
      <c r="B16" s="4" t="s">
        <v>203</v>
      </c>
      <c r="C16" s="19">
        <v>17</v>
      </c>
      <c r="D16" s="19">
        <v>14</v>
      </c>
      <c r="E16" s="19">
        <v>13</v>
      </c>
      <c r="F16" s="19">
        <v>60</v>
      </c>
      <c r="G16" s="19">
        <f t="shared" si="0"/>
        <v>104</v>
      </c>
      <c r="H16" s="19">
        <v>3</v>
      </c>
      <c r="I16" s="19">
        <v>0</v>
      </c>
      <c r="J16" s="19">
        <v>0</v>
      </c>
      <c r="K16" s="19">
        <v>0</v>
      </c>
      <c r="L16" s="19">
        <v>107</v>
      </c>
    </row>
    <row r="17" spans="2:12" ht="20.100000000000001" customHeight="1" thickBot="1" x14ac:dyDescent="0.25">
      <c r="B17" s="4" t="s">
        <v>204</v>
      </c>
      <c r="C17" s="19">
        <v>59</v>
      </c>
      <c r="D17" s="19">
        <v>41</v>
      </c>
      <c r="E17" s="19">
        <v>140</v>
      </c>
      <c r="F17" s="19">
        <v>181</v>
      </c>
      <c r="G17" s="19">
        <f t="shared" si="0"/>
        <v>421</v>
      </c>
      <c r="H17" s="19">
        <v>6</v>
      </c>
      <c r="I17" s="19">
        <v>1</v>
      </c>
      <c r="J17" s="19">
        <v>2</v>
      </c>
      <c r="K17" s="19">
        <v>0</v>
      </c>
      <c r="L17" s="19">
        <v>430</v>
      </c>
    </row>
    <row r="18" spans="2:12" ht="20.100000000000001" customHeight="1" thickBot="1" x14ac:dyDescent="0.25">
      <c r="B18" s="4" t="s">
        <v>205</v>
      </c>
      <c r="C18" s="19">
        <v>63</v>
      </c>
      <c r="D18" s="19">
        <v>42</v>
      </c>
      <c r="E18" s="19">
        <v>104</v>
      </c>
      <c r="F18" s="19">
        <v>250</v>
      </c>
      <c r="G18" s="19">
        <f t="shared" si="0"/>
        <v>459</v>
      </c>
      <c r="H18" s="19">
        <v>0</v>
      </c>
      <c r="I18" s="19">
        <v>0</v>
      </c>
      <c r="J18" s="19">
        <v>0</v>
      </c>
      <c r="K18" s="19">
        <v>0</v>
      </c>
      <c r="L18" s="19">
        <v>459</v>
      </c>
    </row>
    <row r="19" spans="2:12" ht="20.100000000000001" customHeight="1" thickBot="1" x14ac:dyDescent="0.25">
      <c r="B19" s="4" t="s">
        <v>206</v>
      </c>
      <c r="C19" s="19">
        <v>5</v>
      </c>
      <c r="D19" s="19">
        <v>6</v>
      </c>
      <c r="E19" s="19">
        <v>15</v>
      </c>
      <c r="F19" s="19">
        <v>15</v>
      </c>
      <c r="G19" s="19">
        <f t="shared" si="0"/>
        <v>41</v>
      </c>
      <c r="H19" s="19">
        <v>0</v>
      </c>
      <c r="I19" s="19">
        <v>0</v>
      </c>
      <c r="J19" s="19">
        <v>0</v>
      </c>
      <c r="K19" s="19">
        <v>0</v>
      </c>
      <c r="L19" s="19">
        <v>41</v>
      </c>
    </row>
    <row r="20" spans="2:12" ht="20.100000000000001" customHeight="1" thickBot="1" x14ac:dyDescent="0.25">
      <c r="B20" s="4" t="s">
        <v>207</v>
      </c>
      <c r="C20" s="19">
        <v>7</v>
      </c>
      <c r="D20" s="19">
        <v>1</v>
      </c>
      <c r="E20" s="19">
        <v>1</v>
      </c>
      <c r="F20" s="19">
        <v>4</v>
      </c>
      <c r="G20" s="19">
        <f t="shared" si="0"/>
        <v>13</v>
      </c>
      <c r="H20" s="19">
        <v>0</v>
      </c>
      <c r="I20" s="19">
        <v>0</v>
      </c>
      <c r="J20" s="19">
        <v>0</v>
      </c>
      <c r="K20" s="19">
        <v>0</v>
      </c>
      <c r="L20" s="19">
        <v>13</v>
      </c>
    </row>
    <row r="21" spans="2:12" ht="20.100000000000001" customHeight="1" thickBot="1" x14ac:dyDescent="0.25">
      <c r="B21" s="4" t="s">
        <v>208</v>
      </c>
      <c r="C21" s="19">
        <v>16</v>
      </c>
      <c r="D21" s="19">
        <v>12</v>
      </c>
      <c r="E21" s="19">
        <v>58</v>
      </c>
      <c r="F21" s="19">
        <v>63</v>
      </c>
      <c r="G21" s="19">
        <f t="shared" si="0"/>
        <v>149</v>
      </c>
      <c r="H21" s="19">
        <v>0</v>
      </c>
      <c r="I21" s="19">
        <v>0</v>
      </c>
      <c r="J21" s="19">
        <v>9</v>
      </c>
      <c r="K21" s="19">
        <v>0</v>
      </c>
      <c r="L21" s="19">
        <v>158</v>
      </c>
    </row>
    <row r="22" spans="2:12" ht="20.100000000000001" customHeight="1" thickBot="1" x14ac:dyDescent="0.25">
      <c r="B22" s="4" t="s">
        <v>209</v>
      </c>
      <c r="C22" s="19">
        <v>43</v>
      </c>
      <c r="D22" s="19">
        <v>25</v>
      </c>
      <c r="E22" s="19">
        <v>44</v>
      </c>
      <c r="F22" s="19">
        <v>89</v>
      </c>
      <c r="G22" s="19">
        <f t="shared" si="0"/>
        <v>201</v>
      </c>
      <c r="H22" s="19">
        <v>0</v>
      </c>
      <c r="I22" s="19">
        <v>0</v>
      </c>
      <c r="J22" s="19">
        <v>0</v>
      </c>
      <c r="K22" s="19">
        <v>2</v>
      </c>
      <c r="L22" s="19">
        <v>203</v>
      </c>
    </row>
    <row r="23" spans="2:12" ht="20.100000000000001" customHeight="1" thickBot="1" x14ac:dyDescent="0.25">
      <c r="B23" s="4" t="s">
        <v>210</v>
      </c>
      <c r="C23" s="19">
        <v>53</v>
      </c>
      <c r="D23" s="19">
        <v>36</v>
      </c>
      <c r="E23" s="19">
        <v>87</v>
      </c>
      <c r="F23" s="19">
        <v>146</v>
      </c>
      <c r="G23" s="19">
        <f t="shared" si="0"/>
        <v>322</v>
      </c>
      <c r="H23" s="19">
        <v>0</v>
      </c>
      <c r="I23" s="19">
        <v>0</v>
      </c>
      <c r="J23" s="19">
        <v>0</v>
      </c>
      <c r="K23" s="19">
        <v>0</v>
      </c>
      <c r="L23" s="19">
        <v>322</v>
      </c>
    </row>
    <row r="24" spans="2:12" ht="20.100000000000001" customHeight="1" thickBot="1" x14ac:dyDescent="0.25">
      <c r="B24" s="4" t="s">
        <v>211</v>
      </c>
      <c r="C24" s="19">
        <v>25</v>
      </c>
      <c r="D24" s="19">
        <v>18</v>
      </c>
      <c r="E24" s="19">
        <v>24</v>
      </c>
      <c r="F24" s="19">
        <v>77</v>
      </c>
      <c r="G24" s="19">
        <f t="shared" si="0"/>
        <v>144</v>
      </c>
      <c r="H24" s="19">
        <v>1</v>
      </c>
      <c r="I24" s="19">
        <v>0</v>
      </c>
      <c r="J24" s="19">
        <v>0</v>
      </c>
      <c r="K24" s="19">
        <v>2</v>
      </c>
      <c r="L24" s="19">
        <v>147</v>
      </c>
    </row>
    <row r="25" spans="2:12" ht="20.100000000000001" customHeight="1" thickBot="1" x14ac:dyDescent="0.25">
      <c r="B25" s="4" t="s">
        <v>212</v>
      </c>
      <c r="C25" s="19">
        <v>11</v>
      </c>
      <c r="D25" s="19">
        <v>28</v>
      </c>
      <c r="E25" s="19">
        <v>71</v>
      </c>
      <c r="F25" s="19">
        <v>140</v>
      </c>
      <c r="G25" s="19">
        <f t="shared" si="0"/>
        <v>250</v>
      </c>
      <c r="H25" s="19">
        <v>0</v>
      </c>
      <c r="I25" s="19">
        <v>0</v>
      </c>
      <c r="J25" s="19">
        <v>0</v>
      </c>
      <c r="K25" s="19">
        <v>0</v>
      </c>
      <c r="L25" s="19">
        <v>250</v>
      </c>
    </row>
    <row r="26" spans="2:12" ht="20.100000000000001" customHeight="1" thickBot="1" x14ac:dyDescent="0.25">
      <c r="B26" s="5" t="s">
        <v>213</v>
      </c>
      <c r="C26" s="27">
        <v>15</v>
      </c>
      <c r="D26" s="27">
        <v>9</v>
      </c>
      <c r="E26" s="27">
        <v>17</v>
      </c>
      <c r="F26" s="27">
        <v>42</v>
      </c>
      <c r="G26" s="27">
        <f t="shared" si="0"/>
        <v>83</v>
      </c>
      <c r="H26" s="27">
        <v>0</v>
      </c>
      <c r="I26" s="27">
        <v>0</v>
      </c>
      <c r="J26" s="27">
        <v>0</v>
      </c>
      <c r="K26" s="27">
        <v>0</v>
      </c>
      <c r="L26" s="27">
        <v>83</v>
      </c>
    </row>
    <row r="27" spans="2:12" ht="20.100000000000001" customHeight="1" thickBot="1" x14ac:dyDescent="0.25">
      <c r="B27" s="6" t="s">
        <v>214</v>
      </c>
      <c r="C27" s="29">
        <v>13</v>
      </c>
      <c r="D27" s="29">
        <v>1</v>
      </c>
      <c r="E27" s="29">
        <v>7</v>
      </c>
      <c r="F27" s="29">
        <v>10</v>
      </c>
      <c r="G27" s="29">
        <f t="shared" si="0"/>
        <v>31</v>
      </c>
      <c r="H27" s="29">
        <v>0</v>
      </c>
      <c r="I27" s="29">
        <v>0</v>
      </c>
      <c r="J27" s="29">
        <v>0</v>
      </c>
      <c r="K27" s="29">
        <v>0</v>
      </c>
      <c r="L27" s="29">
        <v>31</v>
      </c>
    </row>
    <row r="28" spans="2:12" ht="20.100000000000001" customHeight="1" thickBot="1" x14ac:dyDescent="0.25">
      <c r="B28" s="4" t="s">
        <v>215</v>
      </c>
      <c r="C28" s="29">
        <v>13</v>
      </c>
      <c r="D28" s="29">
        <v>21</v>
      </c>
      <c r="E28" s="29">
        <v>29</v>
      </c>
      <c r="F28" s="29">
        <v>22</v>
      </c>
      <c r="G28" s="29">
        <f t="shared" si="0"/>
        <v>85</v>
      </c>
      <c r="H28" s="29">
        <v>0</v>
      </c>
      <c r="I28" s="29">
        <v>0</v>
      </c>
      <c r="J28" s="29">
        <v>0</v>
      </c>
      <c r="K28" s="29">
        <v>2</v>
      </c>
      <c r="L28" s="29">
        <v>87</v>
      </c>
    </row>
    <row r="29" spans="2:12" ht="20.100000000000001" customHeight="1" thickBot="1" x14ac:dyDescent="0.25">
      <c r="B29" s="4" t="s">
        <v>216</v>
      </c>
      <c r="C29" s="28">
        <v>6</v>
      </c>
      <c r="D29" s="28">
        <v>10</v>
      </c>
      <c r="E29" s="28">
        <v>20</v>
      </c>
      <c r="F29" s="28">
        <v>32</v>
      </c>
      <c r="G29" s="28">
        <f t="shared" si="0"/>
        <v>68</v>
      </c>
      <c r="H29" s="28">
        <v>0</v>
      </c>
      <c r="I29" s="28">
        <v>0</v>
      </c>
      <c r="J29" s="28">
        <v>0</v>
      </c>
      <c r="K29" s="28">
        <v>0</v>
      </c>
      <c r="L29" s="28">
        <v>68</v>
      </c>
    </row>
    <row r="30" spans="2:12" ht="20.100000000000001" customHeight="1" thickBot="1" x14ac:dyDescent="0.25">
      <c r="B30" s="4" t="s">
        <v>217</v>
      </c>
      <c r="C30" s="19">
        <v>3</v>
      </c>
      <c r="D30" s="19">
        <v>7</v>
      </c>
      <c r="E30" s="19">
        <v>8</v>
      </c>
      <c r="F30" s="19">
        <v>9</v>
      </c>
      <c r="G30" s="19">
        <f t="shared" si="0"/>
        <v>27</v>
      </c>
      <c r="H30" s="19">
        <v>0</v>
      </c>
      <c r="I30" s="19">
        <v>0</v>
      </c>
      <c r="J30" s="19">
        <v>0</v>
      </c>
      <c r="K30" s="19">
        <v>0</v>
      </c>
      <c r="L30" s="19">
        <v>27</v>
      </c>
    </row>
    <row r="31" spans="2:12" ht="20.100000000000001" customHeight="1" thickBot="1" x14ac:dyDescent="0.25">
      <c r="B31" s="4" t="s">
        <v>218</v>
      </c>
      <c r="C31" s="19">
        <v>7</v>
      </c>
      <c r="D31" s="19">
        <v>3</v>
      </c>
      <c r="E31" s="19">
        <v>12</v>
      </c>
      <c r="F31" s="19">
        <v>10</v>
      </c>
      <c r="G31" s="19">
        <f t="shared" si="0"/>
        <v>32</v>
      </c>
      <c r="H31" s="19">
        <v>0</v>
      </c>
      <c r="I31" s="19">
        <v>0</v>
      </c>
      <c r="J31" s="19">
        <v>0</v>
      </c>
      <c r="K31" s="19">
        <v>0</v>
      </c>
      <c r="L31" s="19">
        <v>32</v>
      </c>
    </row>
    <row r="32" spans="2:12" ht="20.100000000000001" customHeight="1" thickBot="1" x14ac:dyDescent="0.25">
      <c r="B32" s="4" t="s">
        <v>219</v>
      </c>
      <c r="C32" s="19">
        <v>6</v>
      </c>
      <c r="D32" s="19">
        <v>6</v>
      </c>
      <c r="E32" s="19">
        <v>11</v>
      </c>
      <c r="F32" s="19">
        <v>7</v>
      </c>
      <c r="G32" s="19">
        <f t="shared" si="0"/>
        <v>30</v>
      </c>
      <c r="H32" s="19">
        <v>0</v>
      </c>
      <c r="I32" s="19">
        <v>0</v>
      </c>
      <c r="J32" s="19">
        <v>0</v>
      </c>
      <c r="K32" s="19">
        <v>0</v>
      </c>
      <c r="L32" s="19">
        <v>30</v>
      </c>
    </row>
    <row r="33" spans="2:12" ht="20.100000000000001" customHeight="1" thickBot="1" x14ac:dyDescent="0.25">
      <c r="B33" s="4" t="s">
        <v>220</v>
      </c>
      <c r="C33" s="19">
        <v>10</v>
      </c>
      <c r="D33" s="19">
        <v>0</v>
      </c>
      <c r="E33" s="19">
        <v>10</v>
      </c>
      <c r="F33" s="19">
        <v>7</v>
      </c>
      <c r="G33" s="19">
        <f t="shared" si="0"/>
        <v>27</v>
      </c>
      <c r="H33" s="19">
        <v>0</v>
      </c>
      <c r="I33" s="19">
        <v>0</v>
      </c>
      <c r="J33" s="19">
        <v>0</v>
      </c>
      <c r="K33" s="19">
        <v>0</v>
      </c>
      <c r="L33" s="19">
        <v>27</v>
      </c>
    </row>
    <row r="34" spans="2:12" ht="20.100000000000001" customHeight="1" thickBot="1" x14ac:dyDescent="0.25">
      <c r="B34" s="4" t="s">
        <v>221</v>
      </c>
      <c r="C34" s="19">
        <v>23</v>
      </c>
      <c r="D34" s="19">
        <v>11</v>
      </c>
      <c r="E34" s="19">
        <v>43</v>
      </c>
      <c r="F34" s="19">
        <v>36</v>
      </c>
      <c r="G34" s="19">
        <f t="shared" si="0"/>
        <v>113</v>
      </c>
      <c r="H34" s="19">
        <v>0</v>
      </c>
      <c r="I34" s="19">
        <v>0</v>
      </c>
      <c r="J34" s="19">
        <v>0</v>
      </c>
      <c r="K34" s="19">
        <v>0</v>
      </c>
      <c r="L34" s="19">
        <v>113</v>
      </c>
    </row>
    <row r="35" spans="2:12" ht="20.100000000000001" customHeight="1" thickBot="1" x14ac:dyDescent="0.25">
      <c r="B35" s="4" t="s">
        <v>222</v>
      </c>
      <c r="C35" s="19">
        <v>6</v>
      </c>
      <c r="D35" s="19">
        <v>5</v>
      </c>
      <c r="E35" s="19">
        <v>6</v>
      </c>
      <c r="F35" s="19">
        <v>13</v>
      </c>
      <c r="G35" s="19">
        <f t="shared" si="0"/>
        <v>30</v>
      </c>
      <c r="H35" s="19">
        <v>0</v>
      </c>
      <c r="I35" s="19">
        <v>0</v>
      </c>
      <c r="J35" s="19">
        <v>0</v>
      </c>
      <c r="K35" s="19">
        <v>0</v>
      </c>
      <c r="L35" s="19">
        <v>30</v>
      </c>
    </row>
    <row r="36" spans="2:12" ht="20.100000000000001" customHeight="1" thickBot="1" x14ac:dyDescent="0.25">
      <c r="B36" s="4" t="s">
        <v>223</v>
      </c>
      <c r="C36" s="19">
        <v>14</v>
      </c>
      <c r="D36" s="19">
        <v>10</v>
      </c>
      <c r="E36" s="19">
        <v>31</v>
      </c>
      <c r="F36" s="19">
        <v>28</v>
      </c>
      <c r="G36" s="19">
        <f t="shared" si="0"/>
        <v>83</v>
      </c>
      <c r="H36" s="19">
        <v>3</v>
      </c>
      <c r="I36" s="19">
        <v>0</v>
      </c>
      <c r="J36" s="19">
        <v>0</v>
      </c>
      <c r="K36" s="19">
        <v>0</v>
      </c>
      <c r="L36" s="19">
        <v>86</v>
      </c>
    </row>
    <row r="37" spans="2:12" ht="20.100000000000001" customHeight="1" thickBot="1" x14ac:dyDescent="0.25">
      <c r="B37" s="4" t="s">
        <v>224</v>
      </c>
      <c r="C37" s="19">
        <v>15</v>
      </c>
      <c r="D37" s="19">
        <v>14</v>
      </c>
      <c r="E37" s="19">
        <v>34</v>
      </c>
      <c r="F37" s="19">
        <v>54</v>
      </c>
      <c r="G37" s="19">
        <f t="shared" si="0"/>
        <v>117</v>
      </c>
      <c r="H37" s="19">
        <v>0</v>
      </c>
      <c r="I37" s="19">
        <v>0</v>
      </c>
      <c r="J37" s="19">
        <v>0</v>
      </c>
      <c r="K37" s="19">
        <v>0</v>
      </c>
      <c r="L37" s="19">
        <v>117</v>
      </c>
    </row>
    <row r="38" spans="2:12" ht="20.100000000000001" customHeight="1" thickBot="1" x14ac:dyDescent="0.25">
      <c r="B38" s="4" t="s">
        <v>225</v>
      </c>
      <c r="C38" s="19">
        <v>17</v>
      </c>
      <c r="D38" s="19">
        <v>5</v>
      </c>
      <c r="E38" s="19">
        <v>13</v>
      </c>
      <c r="F38" s="19">
        <v>27</v>
      </c>
      <c r="G38" s="19">
        <f t="shared" si="0"/>
        <v>62</v>
      </c>
      <c r="H38" s="19">
        <v>0</v>
      </c>
      <c r="I38" s="19">
        <v>0</v>
      </c>
      <c r="J38" s="19">
        <v>0</v>
      </c>
      <c r="K38" s="19">
        <v>0</v>
      </c>
      <c r="L38" s="19">
        <v>62</v>
      </c>
    </row>
    <row r="39" spans="2:12" ht="20.100000000000001" customHeight="1" thickBot="1" x14ac:dyDescent="0.25">
      <c r="B39" s="4" t="s">
        <v>226</v>
      </c>
      <c r="C39" s="19">
        <v>15</v>
      </c>
      <c r="D39" s="19">
        <v>5</v>
      </c>
      <c r="E39" s="19">
        <v>0</v>
      </c>
      <c r="F39" s="19">
        <v>39</v>
      </c>
      <c r="G39" s="19">
        <f t="shared" si="0"/>
        <v>59</v>
      </c>
      <c r="H39" s="19">
        <v>0</v>
      </c>
      <c r="I39" s="19">
        <v>0</v>
      </c>
      <c r="J39" s="19">
        <v>0</v>
      </c>
      <c r="K39" s="19">
        <v>0</v>
      </c>
      <c r="L39" s="19">
        <v>59</v>
      </c>
    </row>
    <row r="40" spans="2:12" ht="20.100000000000001" customHeight="1" thickBot="1" x14ac:dyDescent="0.25">
      <c r="B40" s="4" t="s">
        <v>227</v>
      </c>
      <c r="C40" s="19">
        <v>26</v>
      </c>
      <c r="D40" s="19">
        <v>18</v>
      </c>
      <c r="E40" s="19">
        <v>56</v>
      </c>
      <c r="F40" s="19">
        <v>56</v>
      </c>
      <c r="G40" s="19">
        <f t="shared" si="0"/>
        <v>156</v>
      </c>
      <c r="H40" s="19">
        <v>0</v>
      </c>
      <c r="I40" s="19">
        <v>1</v>
      </c>
      <c r="J40" s="19">
        <v>0</v>
      </c>
      <c r="K40" s="19">
        <v>0</v>
      </c>
      <c r="L40" s="19">
        <v>157</v>
      </c>
    </row>
    <row r="41" spans="2:12" ht="20.100000000000001" customHeight="1" thickBot="1" x14ac:dyDescent="0.25">
      <c r="B41" s="4" t="s">
        <v>228</v>
      </c>
      <c r="C41" s="19">
        <v>137</v>
      </c>
      <c r="D41" s="19">
        <v>94</v>
      </c>
      <c r="E41" s="19">
        <v>266</v>
      </c>
      <c r="F41" s="19">
        <v>434</v>
      </c>
      <c r="G41" s="19">
        <f t="shared" si="0"/>
        <v>931</v>
      </c>
      <c r="H41" s="19">
        <v>0</v>
      </c>
      <c r="I41" s="19">
        <v>0</v>
      </c>
      <c r="J41" s="19">
        <v>0</v>
      </c>
      <c r="K41" s="19">
        <v>0</v>
      </c>
      <c r="L41" s="19">
        <v>931</v>
      </c>
    </row>
    <row r="42" spans="2:12" ht="20.100000000000001" customHeight="1" thickBot="1" x14ac:dyDescent="0.25">
      <c r="B42" s="4" t="s">
        <v>229</v>
      </c>
      <c r="C42" s="19">
        <v>21</v>
      </c>
      <c r="D42" s="19">
        <v>19</v>
      </c>
      <c r="E42" s="19">
        <v>41</v>
      </c>
      <c r="F42" s="19">
        <v>38</v>
      </c>
      <c r="G42" s="19">
        <f t="shared" si="0"/>
        <v>119</v>
      </c>
      <c r="H42" s="19">
        <v>0</v>
      </c>
      <c r="I42" s="19">
        <v>0</v>
      </c>
      <c r="J42" s="19">
        <v>0</v>
      </c>
      <c r="K42" s="19">
        <v>0</v>
      </c>
      <c r="L42" s="19">
        <v>119</v>
      </c>
    </row>
    <row r="43" spans="2:12" ht="20.100000000000001" customHeight="1" thickBot="1" x14ac:dyDescent="0.25">
      <c r="B43" s="4" t="s">
        <v>230</v>
      </c>
      <c r="C43" s="19">
        <v>19</v>
      </c>
      <c r="D43" s="19">
        <v>23</v>
      </c>
      <c r="E43" s="19">
        <v>19</v>
      </c>
      <c r="F43" s="19">
        <v>23</v>
      </c>
      <c r="G43" s="19">
        <f t="shared" si="0"/>
        <v>84</v>
      </c>
      <c r="H43" s="19">
        <v>5</v>
      </c>
      <c r="I43" s="19">
        <v>3</v>
      </c>
      <c r="J43" s="19">
        <v>0</v>
      </c>
      <c r="K43" s="19">
        <v>0</v>
      </c>
      <c r="L43" s="19">
        <v>92</v>
      </c>
    </row>
    <row r="44" spans="2:12" ht="20.100000000000001" customHeight="1" thickBot="1" x14ac:dyDescent="0.25">
      <c r="B44" s="4" t="s">
        <v>231</v>
      </c>
      <c r="C44" s="19">
        <v>21</v>
      </c>
      <c r="D44" s="19">
        <v>19</v>
      </c>
      <c r="E44" s="19">
        <v>60</v>
      </c>
      <c r="F44" s="19">
        <v>84</v>
      </c>
      <c r="G44" s="19">
        <f t="shared" si="0"/>
        <v>184</v>
      </c>
      <c r="H44" s="19">
        <v>0</v>
      </c>
      <c r="I44" s="19">
        <v>0</v>
      </c>
      <c r="J44" s="19">
        <v>0</v>
      </c>
      <c r="K44" s="19">
        <v>0</v>
      </c>
      <c r="L44" s="19">
        <v>184</v>
      </c>
    </row>
    <row r="45" spans="2:12" ht="20.100000000000001" customHeight="1" thickBot="1" x14ac:dyDescent="0.25">
      <c r="B45" s="4" t="s">
        <v>232</v>
      </c>
      <c r="C45" s="19">
        <v>84</v>
      </c>
      <c r="D45" s="19">
        <v>31</v>
      </c>
      <c r="E45" s="19">
        <v>155</v>
      </c>
      <c r="F45" s="19">
        <v>170</v>
      </c>
      <c r="G45" s="19">
        <f t="shared" si="0"/>
        <v>440</v>
      </c>
      <c r="H45" s="19">
        <v>0</v>
      </c>
      <c r="I45" s="19">
        <v>1</v>
      </c>
      <c r="J45" s="19">
        <v>0</v>
      </c>
      <c r="K45" s="19">
        <v>0</v>
      </c>
      <c r="L45" s="19">
        <v>441</v>
      </c>
    </row>
    <row r="46" spans="2:12" ht="20.100000000000001" customHeight="1" thickBot="1" x14ac:dyDescent="0.25">
      <c r="B46" s="4" t="s">
        <v>233</v>
      </c>
      <c r="C46" s="19">
        <v>22</v>
      </c>
      <c r="D46" s="19">
        <v>8</v>
      </c>
      <c r="E46" s="19">
        <v>74</v>
      </c>
      <c r="F46" s="19">
        <v>57</v>
      </c>
      <c r="G46" s="19">
        <f t="shared" si="0"/>
        <v>161</v>
      </c>
      <c r="H46" s="19">
        <v>0</v>
      </c>
      <c r="I46" s="19">
        <v>0</v>
      </c>
      <c r="J46" s="19">
        <v>0</v>
      </c>
      <c r="K46" s="19">
        <v>0</v>
      </c>
      <c r="L46" s="19">
        <v>161</v>
      </c>
    </row>
    <row r="47" spans="2:12" ht="20.100000000000001" customHeight="1" thickBot="1" x14ac:dyDescent="0.25">
      <c r="B47" s="4" t="s">
        <v>234</v>
      </c>
      <c r="C47" s="19">
        <v>75</v>
      </c>
      <c r="D47" s="19">
        <v>44</v>
      </c>
      <c r="E47" s="19">
        <v>184</v>
      </c>
      <c r="F47" s="19">
        <v>301</v>
      </c>
      <c r="G47" s="19">
        <f t="shared" si="0"/>
        <v>604</v>
      </c>
      <c r="H47" s="19">
        <v>2</v>
      </c>
      <c r="I47" s="19">
        <v>0</v>
      </c>
      <c r="J47" s="19">
        <v>0</v>
      </c>
      <c r="K47" s="19">
        <v>0</v>
      </c>
      <c r="L47" s="19">
        <v>606</v>
      </c>
    </row>
    <row r="48" spans="2:12" ht="20.100000000000001" customHeight="1" thickBot="1" x14ac:dyDescent="0.25">
      <c r="B48" s="4" t="s">
        <v>235</v>
      </c>
      <c r="C48" s="19">
        <v>28</v>
      </c>
      <c r="D48" s="19">
        <v>9</v>
      </c>
      <c r="E48" s="19">
        <v>46</v>
      </c>
      <c r="F48" s="19">
        <v>45</v>
      </c>
      <c r="G48" s="19">
        <f t="shared" si="0"/>
        <v>128</v>
      </c>
      <c r="H48" s="19">
        <v>0</v>
      </c>
      <c r="I48" s="19">
        <v>0</v>
      </c>
      <c r="J48" s="19">
        <v>0</v>
      </c>
      <c r="K48" s="19">
        <v>0</v>
      </c>
      <c r="L48" s="19">
        <v>128</v>
      </c>
    </row>
    <row r="49" spans="2:12" ht="20.100000000000001" customHeight="1" thickBot="1" x14ac:dyDescent="0.25">
      <c r="B49" s="4" t="s">
        <v>236</v>
      </c>
      <c r="C49" s="19">
        <v>6</v>
      </c>
      <c r="D49" s="19">
        <v>10</v>
      </c>
      <c r="E49" s="19">
        <v>21</v>
      </c>
      <c r="F49" s="19">
        <v>19</v>
      </c>
      <c r="G49" s="19">
        <f t="shared" si="0"/>
        <v>56</v>
      </c>
      <c r="H49" s="19">
        <v>0</v>
      </c>
      <c r="I49" s="19">
        <v>0</v>
      </c>
      <c r="J49" s="19">
        <v>0</v>
      </c>
      <c r="K49" s="19">
        <v>9</v>
      </c>
      <c r="L49" s="19">
        <v>65</v>
      </c>
    </row>
    <row r="50" spans="2:12" ht="20.100000000000001" customHeight="1" thickBot="1" x14ac:dyDescent="0.25">
      <c r="B50" s="4" t="s">
        <v>237</v>
      </c>
      <c r="C50" s="19">
        <v>62</v>
      </c>
      <c r="D50" s="19">
        <v>23</v>
      </c>
      <c r="E50" s="19">
        <v>39</v>
      </c>
      <c r="F50" s="19">
        <v>76</v>
      </c>
      <c r="G50" s="19">
        <f t="shared" si="0"/>
        <v>200</v>
      </c>
      <c r="H50" s="19">
        <v>0</v>
      </c>
      <c r="I50" s="19">
        <v>0</v>
      </c>
      <c r="J50" s="19">
        <v>0</v>
      </c>
      <c r="K50" s="19">
        <v>0</v>
      </c>
      <c r="L50" s="19">
        <v>200</v>
      </c>
    </row>
    <row r="51" spans="2:12" ht="20.100000000000001" customHeight="1" thickBot="1" x14ac:dyDescent="0.25">
      <c r="B51" s="4" t="s">
        <v>238</v>
      </c>
      <c r="C51" s="19">
        <v>9</v>
      </c>
      <c r="D51" s="19">
        <v>7</v>
      </c>
      <c r="E51" s="19">
        <v>19</v>
      </c>
      <c r="F51" s="19">
        <v>21</v>
      </c>
      <c r="G51" s="19">
        <f t="shared" si="0"/>
        <v>56</v>
      </c>
      <c r="H51" s="19">
        <v>0</v>
      </c>
      <c r="I51" s="19">
        <v>0</v>
      </c>
      <c r="J51" s="19">
        <v>0</v>
      </c>
      <c r="K51" s="19">
        <v>0</v>
      </c>
      <c r="L51" s="19">
        <v>56</v>
      </c>
    </row>
    <row r="52" spans="2:12" ht="20.100000000000001" customHeight="1" thickBot="1" x14ac:dyDescent="0.25">
      <c r="B52" s="4" t="s">
        <v>239</v>
      </c>
      <c r="C52" s="19">
        <v>14</v>
      </c>
      <c r="D52" s="19">
        <v>4</v>
      </c>
      <c r="E52" s="19">
        <v>17</v>
      </c>
      <c r="F52" s="19">
        <v>18</v>
      </c>
      <c r="G52" s="19">
        <f t="shared" si="0"/>
        <v>53</v>
      </c>
      <c r="H52" s="19">
        <v>0</v>
      </c>
      <c r="I52" s="19">
        <v>0</v>
      </c>
      <c r="J52" s="19">
        <v>0</v>
      </c>
      <c r="K52" s="19">
        <v>0</v>
      </c>
      <c r="L52" s="19">
        <v>53</v>
      </c>
    </row>
    <row r="53" spans="2:12" ht="20.100000000000001" customHeight="1" thickBot="1" x14ac:dyDescent="0.25">
      <c r="B53" s="4" t="s">
        <v>240</v>
      </c>
      <c r="C53" s="19">
        <v>21</v>
      </c>
      <c r="D53" s="19">
        <v>28</v>
      </c>
      <c r="E53" s="19">
        <v>30</v>
      </c>
      <c r="F53" s="19">
        <v>69</v>
      </c>
      <c r="G53" s="19">
        <f t="shared" si="0"/>
        <v>148</v>
      </c>
      <c r="H53" s="19">
        <v>1</v>
      </c>
      <c r="I53" s="19">
        <v>0</v>
      </c>
      <c r="J53" s="19">
        <v>0</v>
      </c>
      <c r="K53" s="19">
        <v>0</v>
      </c>
      <c r="L53" s="19">
        <v>149</v>
      </c>
    </row>
    <row r="54" spans="2:12" ht="20.100000000000001" customHeight="1" thickBot="1" x14ac:dyDescent="0.25">
      <c r="B54" s="4" t="s">
        <v>241</v>
      </c>
      <c r="C54" s="19">
        <v>199</v>
      </c>
      <c r="D54" s="19">
        <v>129</v>
      </c>
      <c r="E54" s="19">
        <v>377</v>
      </c>
      <c r="F54" s="19">
        <v>717</v>
      </c>
      <c r="G54" s="19">
        <f t="shared" si="0"/>
        <v>1422</v>
      </c>
      <c r="H54" s="19">
        <v>0</v>
      </c>
      <c r="I54" s="19">
        <v>0</v>
      </c>
      <c r="J54" s="19">
        <v>0</v>
      </c>
      <c r="K54" s="19">
        <v>0</v>
      </c>
      <c r="L54" s="19">
        <v>1422</v>
      </c>
    </row>
    <row r="55" spans="2:12" ht="20.100000000000001" customHeight="1" thickBot="1" x14ac:dyDescent="0.25">
      <c r="B55" s="4" t="s">
        <v>242</v>
      </c>
      <c r="C55" s="19">
        <v>60</v>
      </c>
      <c r="D55" s="19">
        <v>35</v>
      </c>
      <c r="E55" s="19">
        <v>88</v>
      </c>
      <c r="F55" s="19">
        <v>158</v>
      </c>
      <c r="G55" s="19">
        <f t="shared" si="0"/>
        <v>341</v>
      </c>
      <c r="H55" s="19">
        <v>0</v>
      </c>
      <c r="I55" s="19">
        <v>0</v>
      </c>
      <c r="J55" s="19">
        <v>0</v>
      </c>
      <c r="K55" s="19">
        <v>2</v>
      </c>
      <c r="L55" s="19">
        <v>343</v>
      </c>
    </row>
    <row r="56" spans="2:12" ht="20.100000000000001" customHeight="1" thickBot="1" x14ac:dyDescent="0.25">
      <c r="B56" s="4" t="s">
        <v>243</v>
      </c>
      <c r="C56" s="19">
        <v>9</v>
      </c>
      <c r="D56" s="19">
        <v>6</v>
      </c>
      <c r="E56" s="19">
        <v>17</v>
      </c>
      <c r="F56" s="19">
        <v>61</v>
      </c>
      <c r="G56" s="19">
        <f t="shared" si="0"/>
        <v>93</v>
      </c>
      <c r="H56" s="19">
        <v>1</v>
      </c>
      <c r="I56" s="19">
        <v>0</v>
      </c>
      <c r="J56" s="19">
        <v>0</v>
      </c>
      <c r="K56" s="19">
        <v>4</v>
      </c>
      <c r="L56" s="19">
        <v>98</v>
      </c>
    </row>
    <row r="57" spans="2:12" ht="20.100000000000001" customHeight="1" thickBot="1" x14ac:dyDescent="0.25">
      <c r="B57" s="4" t="s">
        <v>244</v>
      </c>
      <c r="C57" s="19">
        <v>8</v>
      </c>
      <c r="D57" s="19">
        <v>13</v>
      </c>
      <c r="E57" s="19">
        <v>23</v>
      </c>
      <c r="F57" s="19">
        <v>19</v>
      </c>
      <c r="G57" s="19">
        <f t="shared" si="0"/>
        <v>63</v>
      </c>
      <c r="H57" s="19">
        <v>0</v>
      </c>
      <c r="I57" s="19">
        <v>0</v>
      </c>
      <c r="J57" s="19">
        <v>0</v>
      </c>
      <c r="K57" s="19">
        <v>0</v>
      </c>
      <c r="L57" s="19">
        <v>63</v>
      </c>
    </row>
    <row r="58" spans="2:12" ht="20.100000000000001" customHeight="1" thickBot="1" x14ac:dyDescent="0.25">
      <c r="B58" s="4" t="s">
        <v>270</v>
      </c>
      <c r="C58" s="19">
        <v>14</v>
      </c>
      <c r="D58" s="19">
        <v>9</v>
      </c>
      <c r="E58" s="19">
        <v>33</v>
      </c>
      <c r="F58" s="19">
        <v>29</v>
      </c>
      <c r="G58" s="19">
        <f t="shared" si="0"/>
        <v>85</v>
      </c>
      <c r="H58" s="19">
        <v>0</v>
      </c>
      <c r="I58" s="19">
        <v>0</v>
      </c>
      <c r="J58" s="19">
        <v>0</v>
      </c>
      <c r="K58" s="19">
        <v>2</v>
      </c>
      <c r="L58" s="19">
        <v>87</v>
      </c>
    </row>
    <row r="59" spans="2:12" ht="20.100000000000001" customHeight="1" thickBot="1" x14ac:dyDescent="0.25">
      <c r="B59" s="4" t="s">
        <v>246</v>
      </c>
      <c r="C59" s="19">
        <v>8</v>
      </c>
      <c r="D59" s="19">
        <v>0</v>
      </c>
      <c r="E59" s="19">
        <v>47</v>
      </c>
      <c r="F59" s="19">
        <v>46</v>
      </c>
      <c r="G59" s="19">
        <f t="shared" si="0"/>
        <v>101</v>
      </c>
      <c r="H59" s="19">
        <v>9</v>
      </c>
      <c r="I59" s="19">
        <v>0</v>
      </c>
      <c r="J59" s="19">
        <v>0</v>
      </c>
      <c r="K59" s="19">
        <v>0</v>
      </c>
      <c r="L59" s="19">
        <v>110</v>
      </c>
    </row>
    <row r="60" spans="2:12" ht="20.100000000000001" customHeight="1" thickBot="1" x14ac:dyDescent="0.25">
      <c r="B60" s="4" t="s">
        <v>247</v>
      </c>
      <c r="C60" s="19">
        <v>13</v>
      </c>
      <c r="D60" s="19">
        <v>1</v>
      </c>
      <c r="E60" s="19">
        <v>34</v>
      </c>
      <c r="F60" s="19">
        <v>9</v>
      </c>
      <c r="G60" s="19">
        <f t="shared" si="0"/>
        <v>57</v>
      </c>
      <c r="H60" s="19">
        <v>0</v>
      </c>
      <c r="I60" s="19">
        <v>0</v>
      </c>
      <c r="J60" s="19">
        <v>0</v>
      </c>
      <c r="K60" s="19">
        <v>0</v>
      </c>
      <c r="L60" s="19">
        <v>57</v>
      </c>
    </row>
    <row r="61" spans="2:12" ht="20.100000000000001" customHeight="1" thickBot="1" x14ac:dyDescent="0.25">
      <c r="B61" s="7" t="s">
        <v>22</v>
      </c>
      <c r="C61" s="9">
        <f>SUM(C11:C60)</f>
        <v>1501</v>
      </c>
      <c r="D61" s="9">
        <f t="shared" ref="D61:H61" si="1">SUM(D11:D60)</f>
        <v>1025</v>
      </c>
      <c r="E61" s="9">
        <f t="shared" si="1"/>
        <v>2669</v>
      </c>
      <c r="F61" s="9">
        <f t="shared" si="1"/>
        <v>4208</v>
      </c>
      <c r="G61" s="9">
        <f t="shared" si="0"/>
        <v>9403</v>
      </c>
      <c r="H61" s="9">
        <f t="shared" si="1"/>
        <v>35</v>
      </c>
      <c r="I61" s="9">
        <f t="shared" ref="I61:L61" si="2">SUM(I11:I60)</f>
        <v>6</v>
      </c>
      <c r="J61" s="9">
        <f t="shared" si="2"/>
        <v>11</v>
      </c>
      <c r="K61" s="9">
        <f t="shared" si="2"/>
        <v>23</v>
      </c>
      <c r="L61" s="9">
        <f t="shared" si="2"/>
        <v>9478</v>
      </c>
    </row>
    <row r="63" spans="2:12" x14ac:dyDescent="0.2">
      <c r="C63" s="49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91" t="s">
        <v>289</v>
      </c>
      <c r="D9" s="92"/>
      <c r="E9" s="92"/>
      <c r="F9" s="92"/>
      <c r="G9" s="92"/>
      <c r="H9" s="92"/>
      <c r="I9" s="92"/>
      <c r="J9" s="92"/>
    </row>
    <row r="10" spans="2:10" ht="43.5" thickBot="1" x14ac:dyDescent="0.25">
      <c r="B10" s="24"/>
      <c r="C10" s="22" t="s">
        <v>123</v>
      </c>
      <c r="D10" s="22" t="s">
        <v>124</v>
      </c>
      <c r="E10" s="22" t="s">
        <v>125</v>
      </c>
      <c r="F10" s="22" t="s">
        <v>282</v>
      </c>
      <c r="G10" s="20" t="s">
        <v>279</v>
      </c>
      <c r="H10" s="20" t="s">
        <v>283</v>
      </c>
      <c r="I10" s="20" t="s">
        <v>280</v>
      </c>
      <c r="J10" s="20" t="s">
        <v>281</v>
      </c>
    </row>
    <row r="11" spans="2:10" ht="20.100000000000001" customHeight="1" thickBot="1" x14ac:dyDescent="0.25">
      <c r="B11" s="3" t="s">
        <v>198</v>
      </c>
      <c r="C11" s="61">
        <f>'Relación Víctima_Denunciado '!C11/'Relación Víctima_Denunciado '!$L11</f>
        <v>0.2723735408560311</v>
      </c>
      <c r="D11" s="61">
        <f>'Relación Víctima_Denunciado '!D11/'Relación Víctima_Denunciado '!$L11</f>
        <v>9.727626459143969E-2</v>
      </c>
      <c r="E11" s="61">
        <f>'Relación Víctima_Denunciado '!E11/'Relación Víctima_Denunciado '!$L11</f>
        <v>0.20622568093385213</v>
      </c>
      <c r="F11" s="61">
        <f>'Relación Víctima_Denunciado '!F11/'Relación Víctima_Denunciado '!$L11</f>
        <v>0.42412451361867703</v>
      </c>
      <c r="G11" s="61">
        <f>'Relación Víctima_Denunciado '!H11/'Relación Víctima_Denunciado '!$L11</f>
        <v>0</v>
      </c>
      <c r="H11" s="61">
        <f>('Relación Víctima_Denunciado '!I11/'Relación Víctima_Denunciado '!$L11)</f>
        <v>0</v>
      </c>
      <c r="I11" s="61">
        <f>('Relación Víctima_Denunciado '!J11/'Relación Víctima_Denunciado '!$L11)</f>
        <v>0</v>
      </c>
      <c r="J11" s="61">
        <f>('Relación Víctima_Denunciado '!K11/'Relación Víctima_Denunciado '!$L11)</f>
        <v>0</v>
      </c>
    </row>
    <row r="12" spans="2:10" ht="20.100000000000001" customHeight="1" thickBot="1" x14ac:dyDescent="0.25">
      <c r="B12" s="4" t="s">
        <v>199</v>
      </c>
      <c r="C12" s="61">
        <f>'Relación Víctima_Denunciado '!C12/'Relación Víctima_Denunciado '!$L12</f>
        <v>0.189873417721519</v>
      </c>
      <c r="D12" s="61">
        <f>'Relación Víctima_Denunciado '!D12/'Relación Víctima_Denunciado '!$L12</f>
        <v>0.10970464135021098</v>
      </c>
      <c r="E12" s="61">
        <f>'Relación Víctima_Denunciado '!E12/'Relación Víctima_Denunciado '!$L12</f>
        <v>0.30801687763713081</v>
      </c>
      <c r="F12" s="61">
        <f>'Relación Víctima_Denunciado '!F12/'Relación Víctima_Denunciado '!$L12</f>
        <v>0.38396624472573837</v>
      </c>
      <c r="G12" s="61">
        <f>'Relación Víctima_Denunciado '!H12/'Relación Víctima_Denunciado '!$L12</f>
        <v>8.4388185654008432E-3</v>
      </c>
      <c r="H12" s="61">
        <f>('Relación Víctima_Denunciado '!I12/'Relación Víctima_Denunciado '!$L12)</f>
        <v>0</v>
      </c>
      <c r="I12" s="61">
        <f>('Relación Víctima_Denunciado '!J12/'Relación Víctima_Denunciado '!$L12)</f>
        <v>0</v>
      </c>
      <c r="J12" s="61">
        <f>('Relación Víctima_Denunciado '!K12/'Relación Víctima_Denunciado '!$L12)</f>
        <v>0</v>
      </c>
    </row>
    <row r="13" spans="2:10" ht="20.100000000000001" customHeight="1" thickBot="1" x14ac:dyDescent="0.25">
      <c r="B13" s="4" t="s">
        <v>200</v>
      </c>
      <c r="C13" s="61">
        <f>'Relación Víctima_Denunciado '!C13/'Relación Víctima_Denunciado '!$L13</f>
        <v>0.15887850467289719</v>
      </c>
      <c r="D13" s="61">
        <f>'Relación Víctima_Denunciado '!D13/'Relación Víctima_Denunciado '!$L13</f>
        <v>0.11214953271028037</v>
      </c>
      <c r="E13" s="61">
        <f>'Relación Víctima_Denunciado '!E13/'Relación Víctima_Denunciado '!$L13</f>
        <v>0.19626168224299065</v>
      </c>
      <c r="F13" s="61">
        <f>'Relación Víctima_Denunciado '!F13/'Relación Víctima_Denunciado '!$L13</f>
        <v>0.53271028037383172</v>
      </c>
      <c r="G13" s="61">
        <f>'Relación Víctima_Denunciado '!H13/'Relación Víctima_Denunciado '!$L13</f>
        <v>0</v>
      </c>
      <c r="H13" s="61">
        <f>('Relación Víctima_Denunciado '!I13/'Relación Víctima_Denunciado '!$L13)</f>
        <v>0</v>
      </c>
      <c r="I13" s="61">
        <f>('Relación Víctima_Denunciado '!J13/'Relación Víctima_Denunciado '!$L13)</f>
        <v>0</v>
      </c>
      <c r="J13" s="61">
        <f>('Relación Víctima_Denunciado '!K13/'Relación Víctima_Denunciado '!$L13)</f>
        <v>0</v>
      </c>
    </row>
    <row r="14" spans="2:10" ht="20.100000000000001" customHeight="1" thickBot="1" x14ac:dyDescent="0.25">
      <c r="B14" s="4" t="s">
        <v>201</v>
      </c>
      <c r="C14" s="61">
        <f>'Relación Víctima_Denunciado '!C14/'Relación Víctima_Denunciado '!$L14</f>
        <v>0.20253164556962025</v>
      </c>
      <c r="D14" s="61">
        <f>'Relación Víctima_Denunciado '!D14/'Relación Víctima_Denunciado '!$L14</f>
        <v>9.7046413502109699E-2</v>
      </c>
      <c r="E14" s="61">
        <f>'Relación Víctima_Denunciado '!E14/'Relación Víctima_Denunciado '!$L14</f>
        <v>0.32067510548523209</v>
      </c>
      <c r="F14" s="61">
        <f>'Relación Víctima_Denunciado '!F14/'Relación Víctima_Denunciado '!$L14</f>
        <v>0.37130801687763715</v>
      </c>
      <c r="G14" s="61">
        <f>'Relación Víctima_Denunciado '!H14/'Relación Víctima_Denunciado '!$L14</f>
        <v>8.4388185654008432E-3</v>
      </c>
      <c r="H14" s="61">
        <f>('Relación Víctima_Denunciado '!I14/'Relación Víctima_Denunciado '!$L14)</f>
        <v>0</v>
      </c>
      <c r="I14" s="61">
        <f>('Relación Víctima_Denunciado '!J14/'Relación Víctima_Denunciado '!$L14)</f>
        <v>0</v>
      </c>
      <c r="J14" s="61">
        <f>('Relación Víctima_Denunciado '!K14/'Relación Víctima_Denunciado '!$L14)</f>
        <v>0</v>
      </c>
    </row>
    <row r="15" spans="2:10" ht="20.100000000000001" customHeight="1" thickBot="1" x14ac:dyDescent="0.25">
      <c r="B15" s="4" t="s">
        <v>202</v>
      </c>
      <c r="C15" s="61">
        <f>'Relación Víctima_Denunciado '!C15/'Relación Víctima_Denunciado '!$L15</f>
        <v>2.2058823529411766E-2</v>
      </c>
      <c r="D15" s="61">
        <f>'Relación Víctima_Denunciado '!D15/'Relación Víctima_Denunciado '!$L15</f>
        <v>0.58088235294117652</v>
      </c>
      <c r="E15" s="61">
        <f>'Relación Víctima_Denunciado '!E15/'Relación Víctima_Denunciado '!$L15</f>
        <v>1.4705882352941176E-2</v>
      </c>
      <c r="F15" s="61">
        <f>'Relación Víctima_Denunciado '!F15/'Relación Víctima_Denunciado '!$L15</f>
        <v>0.38235294117647056</v>
      </c>
      <c r="G15" s="61">
        <f>'Relación Víctima_Denunciado '!H15/'Relación Víctima_Denunciado '!$L15</f>
        <v>0</v>
      </c>
      <c r="H15" s="61">
        <f>('Relación Víctima_Denunciado '!I15/'Relación Víctima_Denunciado '!$L15)</f>
        <v>0</v>
      </c>
      <c r="I15" s="61">
        <f>('Relación Víctima_Denunciado '!J15/'Relación Víctima_Denunciado '!$L15)</f>
        <v>0</v>
      </c>
      <c r="J15" s="61">
        <f>('Relación Víctima_Denunciado '!K15/'Relación Víctima_Denunciado '!$L15)</f>
        <v>0</v>
      </c>
    </row>
    <row r="16" spans="2:10" ht="20.100000000000001" customHeight="1" thickBot="1" x14ac:dyDescent="0.25">
      <c r="B16" s="4" t="s">
        <v>203</v>
      </c>
      <c r="C16" s="61">
        <f>'Relación Víctima_Denunciado '!C16/'Relación Víctima_Denunciado '!$L16</f>
        <v>0.15887850467289719</v>
      </c>
      <c r="D16" s="61">
        <f>'Relación Víctima_Denunciado '!D16/'Relación Víctima_Denunciado '!$L16</f>
        <v>0.13084112149532709</v>
      </c>
      <c r="E16" s="61">
        <f>'Relación Víctima_Denunciado '!E16/'Relación Víctima_Denunciado '!$L16</f>
        <v>0.12149532710280374</v>
      </c>
      <c r="F16" s="61">
        <f>'Relación Víctima_Denunciado '!F16/'Relación Víctima_Denunciado '!$L16</f>
        <v>0.56074766355140182</v>
      </c>
      <c r="G16" s="61">
        <f>'Relación Víctima_Denunciado '!H16/'Relación Víctima_Denunciado '!$L16</f>
        <v>2.8037383177570093E-2</v>
      </c>
      <c r="H16" s="61">
        <f>('Relación Víctima_Denunciado '!I16/'Relación Víctima_Denunciado '!$L16)</f>
        <v>0</v>
      </c>
      <c r="I16" s="61">
        <f>('Relación Víctima_Denunciado '!J16/'Relación Víctima_Denunciado '!$L16)</f>
        <v>0</v>
      </c>
      <c r="J16" s="61">
        <f>('Relación Víctima_Denunciado '!K16/'Relación Víctima_Denunciado '!$L16)</f>
        <v>0</v>
      </c>
    </row>
    <row r="17" spans="2:10" ht="20.100000000000001" customHeight="1" thickBot="1" x14ac:dyDescent="0.25">
      <c r="B17" s="4" t="s">
        <v>204</v>
      </c>
      <c r="C17" s="61">
        <f>'Relación Víctima_Denunciado '!C17/'Relación Víctima_Denunciado '!$L17</f>
        <v>0.1372093023255814</v>
      </c>
      <c r="D17" s="61">
        <f>'Relación Víctima_Denunciado '!D17/'Relación Víctima_Denunciado '!$L17</f>
        <v>9.5348837209302331E-2</v>
      </c>
      <c r="E17" s="61">
        <f>'Relación Víctima_Denunciado '!E17/'Relación Víctima_Denunciado '!$L17</f>
        <v>0.32558139534883723</v>
      </c>
      <c r="F17" s="61">
        <f>'Relación Víctima_Denunciado '!F17/'Relación Víctima_Denunciado '!$L17</f>
        <v>0.42093023255813955</v>
      </c>
      <c r="G17" s="61">
        <f>'Relación Víctima_Denunciado '!H17/'Relación Víctima_Denunciado '!$L17</f>
        <v>1.3953488372093023E-2</v>
      </c>
      <c r="H17" s="61">
        <f>('Relación Víctima_Denunciado '!I17/'Relación Víctima_Denunciado '!$L17)</f>
        <v>2.3255813953488372E-3</v>
      </c>
      <c r="I17" s="61">
        <f>('Relación Víctima_Denunciado '!J17/'Relación Víctima_Denunciado '!$L17)</f>
        <v>4.6511627906976744E-3</v>
      </c>
      <c r="J17" s="61">
        <f>('Relación Víctima_Denunciado '!K17/'Relación Víctima_Denunciado '!$L17)</f>
        <v>0</v>
      </c>
    </row>
    <row r="18" spans="2:10" ht="20.100000000000001" customHeight="1" thickBot="1" x14ac:dyDescent="0.25">
      <c r="B18" s="4" t="s">
        <v>205</v>
      </c>
      <c r="C18" s="61">
        <f>'Relación Víctima_Denunciado '!C18/'Relación Víctima_Denunciado '!$L18</f>
        <v>0.13725490196078433</v>
      </c>
      <c r="D18" s="61">
        <f>'Relación Víctima_Denunciado '!D18/'Relación Víctima_Denunciado '!$L18</f>
        <v>9.1503267973856203E-2</v>
      </c>
      <c r="E18" s="61">
        <f>'Relación Víctima_Denunciado '!E18/'Relación Víctima_Denunciado '!$L18</f>
        <v>0.22657952069716775</v>
      </c>
      <c r="F18" s="61">
        <f>'Relación Víctima_Denunciado '!F18/'Relación Víctima_Denunciado '!$L18</f>
        <v>0.54466230936819171</v>
      </c>
      <c r="G18" s="61">
        <f>'Relación Víctima_Denunciado '!H18/'Relación Víctima_Denunciado '!$L18</f>
        <v>0</v>
      </c>
      <c r="H18" s="61">
        <f>('Relación Víctima_Denunciado '!I18/'Relación Víctima_Denunciado '!$L18)</f>
        <v>0</v>
      </c>
      <c r="I18" s="61">
        <f>('Relación Víctima_Denunciado '!J18/'Relación Víctima_Denunciado '!$L18)</f>
        <v>0</v>
      </c>
      <c r="J18" s="61">
        <f>('Relación Víctima_Denunciado '!K18/'Relación Víctima_Denunciado '!$L18)</f>
        <v>0</v>
      </c>
    </row>
    <row r="19" spans="2:10" ht="20.100000000000001" customHeight="1" thickBot="1" x14ac:dyDescent="0.25">
      <c r="B19" s="4" t="s">
        <v>206</v>
      </c>
      <c r="C19" s="61">
        <f>'Relación Víctima_Denunciado '!C19/'Relación Víctima_Denunciado '!$L19</f>
        <v>0.12195121951219512</v>
      </c>
      <c r="D19" s="61">
        <f>'Relación Víctima_Denunciado '!D19/'Relación Víctima_Denunciado '!$L19</f>
        <v>0.14634146341463414</v>
      </c>
      <c r="E19" s="61">
        <f>'Relación Víctima_Denunciado '!E19/'Relación Víctima_Denunciado '!$L19</f>
        <v>0.36585365853658536</v>
      </c>
      <c r="F19" s="61">
        <f>'Relación Víctima_Denunciado '!F19/'Relación Víctima_Denunciado '!$L19</f>
        <v>0.36585365853658536</v>
      </c>
      <c r="G19" s="61">
        <f>'Relación Víctima_Denunciado '!H19/'Relación Víctima_Denunciado '!$L19</f>
        <v>0</v>
      </c>
      <c r="H19" s="61">
        <f>('Relación Víctima_Denunciado '!I19/'Relación Víctima_Denunciado '!$L19)</f>
        <v>0</v>
      </c>
      <c r="I19" s="61">
        <f>('Relación Víctima_Denunciado '!J19/'Relación Víctima_Denunciado '!$L19)</f>
        <v>0</v>
      </c>
      <c r="J19" s="61">
        <f>('Relación Víctima_Denunciado '!K19/'Relación Víctima_Denunciado '!$L19)</f>
        <v>0</v>
      </c>
    </row>
    <row r="20" spans="2:10" ht="20.100000000000001" customHeight="1" thickBot="1" x14ac:dyDescent="0.25">
      <c r="B20" s="4" t="s">
        <v>207</v>
      </c>
      <c r="C20" s="61">
        <f>'Relación Víctima_Denunciado '!C20/'Relación Víctima_Denunciado '!$L20</f>
        <v>0.53846153846153844</v>
      </c>
      <c r="D20" s="61">
        <f>'Relación Víctima_Denunciado '!D20/'Relación Víctima_Denunciado '!$L20</f>
        <v>7.6923076923076927E-2</v>
      </c>
      <c r="E20" s="61">
        <f>'Relación Víctima_Denunciado '!E20/'Relación Víctima_Denunciado '!$L20</f>
        <v>7.6923076923076927E-2</v>
      </c>
      <c r="F20" s="61">
        <f>'Relación Víctima_Denunciado '!F20/'Relación Víctima_Denunciado '!$L20</f>
        <v>0.30769230769230771</v>
      </c>
      <c r="G20" s="61">
        <f>'Relación Víctima_Denunciado '!H20/'Relación Víctima_Denunciado '!$L20</f>
        <v>0</v>
      </c>
      <c r="H20" s="61">
        <f>('Relación Víctima_Denunciado '!I20/'Relación Víctima_Denunciado '!$L20)</f>
        <v>0</v>
      </c>
      <c r="I20" s="61">
        <f>('Relación Víctima_Denunciado '!J20/'Relación Víctima_Denunciado '!$L20)</f>
        <v>0</v>
      </c>
      <c r="J20" s="61">
        <f>('Relación Víctima_Denunciado '!K20/'Relación Víctima_Denunciado '!$L20)</f>
        <v>0</v>
      </c>
    </row>
    <row r="21" spans="2:10" ht="20.100000000000001" customHeight="1" thickBot="1" x14ac:dyDescent="0.25">
      <c r="B21" s="4" t="s">
        <v>208</v>
      </c>
      <c r="C21" s="61">
        <f>'Relación Víctima_Denunciado '!C21/'Relación Víctima_Denunciado '!$L21</f>
        <v>0.10126582278481013</v>
      </c>
      <c r="D21" s="61">
        <f>'Relación Víctima_Denunciado '!D21/'Relación Víctima_Denunciado '!$L21</f>
        <v>7.5949367088607597E-2</v>
      </c>
      <c r="E21" s="61">
        <f>'Relación Víctima_Denunciado '!E21/'Relación Víctima_Denunciado '!$L21</f>
        <v>0.36708860759493672</v>
      </c>
      <c r="F21" s="61">
        <f>'Relación Víctima_Denunciado '!F21/'Relación Víctima_Denunciado '!$L21</f>
        <v>0.39873417721518989</v>
      </c>
      <c r="G21" s="61">
        <f>'Relación Víctima_Denunciado '!H21/'Relación Víctima_Denunciado '!$L21</f>
        <v>0</v>
      </c>
      <c r="H21" s="61">
        <f>('Relación Víctima_Denunciado '!I21/'Relación Víctima_Denunciado '!$L21)</f>
        <v>0</v>
      </c>
      <c r="I21" s="61">
        <f>('Relación Víctima_Denunciado '!J21/'Relación Víctima_Denunciado '!$L21)</f>
        <v>5.6962025316455694E-2</v>
      </c>
      <c r="J21" s="61">
        <f>('Relación Víctima_Denunciado '!K21/'Relación Víctima_Denunciado '!$L21)</f>
        <v>0</v>
      </c>
    </row>
    <row r="22" spans="2:10" ht="20.100000000000001" customHeight="1" thickBot="1" x14ac:dyDescent="0.25">
      <c r="B22" s="4" t="s">
        <v>209</v>
      </c>
      <c r="C22" s="61">
        <f>'Relación Víctima_Denunciado '!C22/'Relación Víctima_Denunciado '!$L22</f>
        <v>0.21182266009852216</v>
      </c>
      <c r="D22" s="61">
        <f>'Relación Víctima_Denunciado '!D22/'Relación Víctima_Denunciado '!$L22</f>
        <v>0.12315270935960591</v>
      </c>
      <c r="E22" s="61">
        <f>'Relación Víctima_Denunciado '!E22/'Relación Víctima_Denunciado '!$L22</f>
        <v>0.21674876847290642</v>
      </c>
      <c r="F22" s="61">
        <f>'Relación Víctima_Denunciado '!F22/'Relación Víctima_Denunciado '!$L22</f>
        <v>0.43842364532019706</v>
      </c>
      <c r="G22" s="61">
        <f>'Relación Víctima_Denunciado '!H22/'Relación Víctima_Denunciado '!$L22</f>
        <v>0</v>
      </c>
      <c r="H22" s="61">
        <f>('Relación Víctima_Denunciado '!I22/'Relación Víctima_Denunciado '!$L22)</f>
        <v>0</v>
      </c>
      <c r="I22" s="61">
        <f>('Relación Víctima_Denunciado '!J22/'Relación Víctima_Denunciado '!$L22)</f>
        <v>0</v>
      </c>
      <c r="J22" s="61">
        <f>('Relación Víctima_Denunciado '!K22/'Relación Víctima_Denunciado '!$L22)</f>
        <v>9.852216748768473E-3</v>
      </c>
    </row>
    <row r="23" spans="2:10" ht="20.100000000000001" customHeight="1" thickBot="1" x14ac:dyDescent="0.25">
      <c r="B23" s="4" t="s">
        <v>210</v>
      </c>
      <c r="C23" s="61">
        <f>'Relación Víctima_Denunciado '!C23/'Relación Víctima_Denunciado '!$L23</f>
        <v>0.16459627329192547</v>
      </c>
      <c r="D23" s="61">
        <f>'Relación Víctima_Denunciado '!D23/'Relación Víctima_Denunciado '!$L23</f>
        <v>0.11180124223602485</v>
      </c>
      <c r="E23" s="61">
        <f>'Relación Víctima_Denunciado '!E23/'Relación Víctima_Denunciado '!$L23</f>
        <v>0.27018633540372672</v>
      </c>
      <c r="F23" s="61">
        <f>'Relación Víctima_Denunciado '!F23/'Relación Víctima_Denunciado '!$L23</f>
        <v>0.453416149068323</v>
      </c>
      <c r="G23" s="61">
        <f>'Relación Víctima_Denunciado '!H23/'Relación Víctima_Denunciado '!$L23</f>
        <v>0</v>
      </c>
      <c r="H23" s="61">
        <f>('Relación Víctima_Denunciado '!I23/'Relación Víctima_Denunciado '!$L23)</f>
        <v>0</v>
      </c>
      <c r="I23" s="61">
        <f>('Relación Víctima_Denunciado '!J23/'Relación Víctima_Denunciado '!$L23)</f>
        <v>0</v>
      </c>
      <c r="J23" s="61">
        <f>('Relación Víctima_Denunciado '!K23/'Relación Víctima_Denunciado '!$L23)</f>
        <v>0</v>
      </c>
    </row>
    <row r="24" spans="2:10" ht="20.100000000000001" customHeight="1" thickBot="1" x14ac:dyDescent="0.25">
      <c r="B24" s="4" t="s">
        <v>211</v>
      </c>
      <c r="C24" s="61">
        <f>'Relación Víctima_Denunciado '!C24/'Relación Víctima_Denunciado '!$L24</f>
        <v>0.17006802721088435</v>
      </c>
      <c r="D24" s="61">
        <f>'Relación Víctima_Denunciado '!D24/'Relación Víctima_Denunciado '!$L24</f>
        <v>0.12244897959183673</v>
      </c>
      <c r="E24" s="61">
        <f>'Relación Víctima_Denunciado '!E24/'Relación Víctima_Denunciado '!$L24</f>
        <v>0.16326530612244897</v>
      </c>
      <c r="F24" s="61">
        <f>'Relación Víctima_Denunciado '!F24/'Relación Víctima_Denunciado '!$L24</f>
        <v>0.52380952380952384</v>
      </c>
      <c r="G24" s="61">
        <f>'Relación Víctima_Denunciado '!H24/'Relación Víctima_Denunciado '!$L24</f>
        <v>6.8027210884353739E-3</v>
      </c>
      <c r="H24" s="61">
        <f>('Relación Víctima_Denunciado '!I24/'Relación Víctima_Denunciado '!$L24)</f>
        <v>0</v>
      </c>
      <c r="I24" s="61">
        <f>('Relación Víctima_Denunciado '!J24/'Relación Víctima_Denunciado '!$L24)</f>
        <v>0</v>
      </c>
      <c r="J24" s="61">
        <f>('Relación Víctima_Denunciado '!K24/'Relación Víctima_Denunciado '!$L24)</f>
        <v>1.3605442176870748E-2</v>
      </c>
    </row>
    <row r="25" spans="2:10" ht="20.100000000000001" customHeight="1" thickBot="1" x14ac:dyDescent="0.25">
      <c r="B25" s="4" t="s">
        <v>212</v>
      </c>
      <c r="C25" s="61">
        <f>'Relación Víctima_Denunciado '!C25/'Relación Víctima_Denunciado '!$L25</f>
        <v>4.3999999999999997E-2</v>
      </c>
      <c r="D25" s="61">
        <f>'Relación Víctima_Denunciado '!D25/'Relación Víctima_Denunciado '!$L25</f>
        <v>0.112</v>
      </c>
      <c r="E25" s="61">
        <f>'Relación Víctima_Denunciado '!E25/'Relación Víctima_Denunciado '!$L25</f>
        <v>0.28399999999999997</v>
      </c>
      <c r="F25" s="61">
        <f>'Relación Víctima_Denunciado '!F25/'Relación Víctima_Denunciado '!$L25</f>
        <v>0.56000000000000005</v>
      </c>
      <c r="G25" s="61">
        <f>'Relación Víctima_Denunciado '!H25/'Relación Víctima_Denunciado '!$L25</f>
        <v>0</v>
      </c>
      <c r="H25" s="61">
        <f>('Relación Víctima_Denunciado '!I25/'Relación Víctima_Denunciado '!$L25)</f>
        <v>0</v>
      </c>
      <c r="I25" s="61">
        <f>('Relación Víctima_Denunciado '!J25/'Relación Víctima_Denunciado '!$L25)</f>
        <v>0</v>
      </c>
      <c r="J25" s="61">
        <f>('Relación Víctima_Denunciado '!K25/'Relación Víctima_Denunciado '!$L25)</f>
        <v>0</v>
      </c>
    </row>
    <row r="26" spans="2:10" ht="20.100000000000001" customHeight="1" thickBot="1" x14ac:dyDescent="0.25">
      <c r="B26" s="5" t="s">
        <v>213</v>
      </c>
      <c r="C26" s="61">
        <f>'Relación Víctima_Denunciado '!C26/'Relación Víctima_Denunciado '!$L26</f>
        <v>0.18072289156626506</v>
      </c>
      <c r="D26" s="61">
        <f>'Relación Víctima_Denunciado '!D26/'Relación Víctima_Denunciado '!$L26</f>
        <v>0.10843373493975904</v>
      </c>
      <c r="E26" s="61">
        <f>'Relación Víctima_Denunciado '!E26/'Relación Víctima_Denunciado '!$L26</f>
        <v>0.20481927710843373</v>
      </c>
      <c r="F26" s="61">
        <f>'Relación Víctima_Denunciado '!F26/'Relación Víctima_Denunciado '!$L26</f>
        <v>0.50602409638554213</v>
      </c>
      <c r="G26" s="61">
        <f>'Relación Víctima_Denunciado '!H26/'Relación Víctima_Denunciado '!$L26</f>
        <v>0</v>
      </c>
      <c r="H26" s="61">
        <f>('Relación Víctima_Denunciado '!I26/'Relación Víctima_Denunciado '!$L26)</f>
        <v>0</v>
      </c>
      <c r="I26" s="61">
        <f>('Relación Víctima_Denunciado '!J26/'Relación Víctima_Denunciado '!$L26)</f>
        <v>0</v>
      </c>
      <c r="J26" s="61">
        <f>('Relación Víctima_Denunciado '!K26/'Relación Víctima_Denunciado '!$L26)</f>
        <v>0</v>
      </c>
    </row>
    <row r="27" spans="2:10" ht="20.100000000000001" customHeight="1" thickBot="1" x14ac:dyDescent="0.25">
      <c r="B27" s="6" t="s">
        <v>214</v>
      </c>
      <c r="C27" s="61">
        <f>'Relación Víctima_Denunciado '!C27/'Relación Víctima_Denunciado '!$L27</f>
        <v>0.41935483870967744</v>
      </c>
      <c r="D27" s="61">
        <f>'Relación Víctima_Denunciado '!D27/'Relación Víctima_Denunciado '!$L27</f>
        <v>3.2258064516129031E-2</v>
      </c>
      <c r="E27" s="61">
        <f>'Relación Víctima_Denunciado '!E27/'Relación Víctima_Denunciado '!$L27</f>
        <v>0.22580645161290322</v>
      </c>
      <c r="F27" s="61">
        <f>'Relación Víctima_Denunciado '!F27/'Relación Víctima_Denunciado '!$L27</f>
        <v>0.32258064516129031</v>
      </c>
      <c r="G27" s="61">
        <f>'Relación Víctima_Denunciado '!H27/'Relación Víctima_Denunciado '!$L27</f>
        <v>0</v>
      </c>
      <c r="H27" s="61">
        <f>('Relación Víctima_Denunciado '!I27/'Relación Víctima_Denunciado '!$L27)</f>
        <v>0</v>
      </c>
      <c r="I27" s="61">
        <f>('Relación Víctima_Denunciado '!J27/'Relación Víctima_Denunciado '!$L27)</f>
        <v>0</v>
      </c>
      <c r="J27" s="61">
        <f>('Relación Víctima_Denunciado '!K27/'Relación Víctima_Denunciado '!$L27)</f>
        <v>0</v>
      </c>
    </row>
    <row r="28" spans="2:10" ht="20.100000000000001" customHeight="1" thickBot="1" x14ac:dyDescent="0.25">
      <c r="B28" s="4" t="s">
        <v>215</v>
      </c>
      <c r="C28" s="61">
        <f>'Relación Víctima_Denunciado '!C28/'Relación Víctima_Denunciado '!$L28</f>
        <v>0.14942528735632185</v>
      </c>
      <c r="D28" s="61">
        <f>'Relación Víctima_Denunciado '!D28/'Relación Víctima_Denunciado '!$L28</f>
        <v>0.2413793103448276</v>
      </c>
      <c r="E28" s="61">
        <f>'Relación Víctima_Denunciado '!E28/'Relación Víctima_Denunciado '!$L28</f>
        <v>0.33333333333333331</v>
      </c>
      <c r="F28" s="61">
        <f>'Relación Víctima_Denunciado '!F28/'Relación Víctima_Denunciado '!$L28</f>
        <v>0.25287356321839083</v>
      </c>
      <c r="G28" s="61">
        <f>'Relación Víctima_Denunciado '!H28/'Relación Víctima_Denunciado '!$L28</f>
        <v>0</v>
      </c>
      <c r="H28" s="61">
        <f>('Relación Víctima_Denunciado '!I28/'Relación Víctima_Denunciado '!$L28)</f>
        <v>0</v>
      </c>
      <c r="I28" s="61">
        <f>('Relación Víctima_Denunciado '!J28/'Relación Víctima_Denunciado '!$L28)</f>
        <v>0</v>
      </c>
      <c r="J28" s="61">
        <f>('Relación Víctima_Denunciado '!K28/'Relación Víctima_Denunciado '!$L28)</f>
        <v>2.2988505747126436E-2</v>
      </c>
    </row>
    <row r="29" spans="2:10" ht="20.100000000000001" customHeight="1" thickBot="1" x14ac:dyDescent="0.25">
      <c r="B29" s="4" t="s">
        <v>216</v>
      </c>
      <c r="C29" s="61">
        <f>'Relación Víctima_Denunciado '!C29/'Relación Víctima_Denunciado '!$L29</f>
        <v>8.8235294117647065E-2</v>
      </c>
      <c r="D29" s="61">
        <f>'Relación Víctima_Denunciado '!D29/'Relación Víctima_Denunciado '!$L29</f>
        <v>0.14705882352941177</v>
      </c>
      <c r="E29" s="61">
        <f>'Relación Víctima_Denunciado '!E29/'Relación Víctima_Denunciado '!$L29</f>
        <v>0.29411764705882354</v>
      </c>
      <c r="F29" s="61">
        <f>'Relación Víctima_Denunciado '!F29/'Relación Víctima_Denunciado '!$L29</f>
        <v>0.47058823529411764</v>
      </c>
      <c r="G29" s="61">
        <f>'Relación Víctima_Denunciado '!H29/'Relación Víctima_Denunciado '!$L29</f>
        <v>0</v>
      </c>
      <c r="H29" s="61">
        <f>('Relación Víctima_Denunciado '!I29/'Relación Víctima_Denunciado '!$L29)</f>
        <v>0</v>
      </c>
      <c r="I29" s="61">
        <f>('Relación Víctima_Denunciado '!J29/'Relación Víctima_Denunciado '!$L29)</f>
        <v>0</v>
      </c>
      <c r="J29" s="61">
        <f>('Relación Víctima_Denunciado '!K29/'Relación Víctima_Denunciado '!$L29)</f>
        <v>0</v>
      </c>
    </row>
    <row r="30" spans="2:10" ht="20.100000000000001" customHeight="1" thickBot="1" x14ac:dyDescent="0.25">
      <c r="B30" s="4" t="s">
        <v>217</v>
      </c>
      <c r="C30" s="61">
        <f>'Relación Víctima_Denunciado '!C30/'Relación Víctima_Denunciado '!$L30</f>
        <v>0.1111111111111111</v>
      </c>
      <c r="D30" s="61">
        <f>'Relación Víctima_Denunciado '!D30/'Relación Víctima_Denunciado '!$L30</f>
        <v>0.25925925925925924</v>
      </c>
      <c r="E30" s="61">
        <f>'Relación Víctima_Denunciado '!E30/'Relación Víctima_Denunciado '!$L30</f>
        <v>0.29629629629629628</v>
      </c>
      <c r="F30" s="61">
        <f>'Relación Víctima_Denunciado '!F30/'Relación Víctima_Denunciado '!$L30</f>
        <v>0.33333333333333331</v>
      </c>
      <c r="G30" s="61">
        <f>'Relación Víctima_Denunciado '!H30/'Relación Víctima_Denunciado '!$L30</f>
        <v>0</v>
      </c>
      <c r="H30" s="61">
        <f>('Relación Víctima_Denunciado '!I30/'Relación Víctima_Denunciado '!$L30)</f>
        <v>0</v>
      </c>
      <c r="I30" s="61">
        <f>('Relación Víctima_Denunciado '!J30/'Relación Víctima_Denunciado '!$L30)</f>
        <v>0</v>
      </c>
      <c r="J30" s="61">
        <f>('Relación Víctima_Denunciado '!K30/'Relación Víctima_Denunciado '!$L30)</f>
        <v>0</v>
      </c>
    </row>
    <row r="31" spans="2:10" ht="20.100000000000001" customHeight="1" thickBot="1" x14ac:dyDescent="0.25">
      <c r="B31" s="4" t="s">
        <v>218</v>
      </c>
      <c r="C31" s="61">
        <f>'Relación Víctima_Denunciado '!C31/'Relación Víctima_Denunciado '!$L31</f>
        <v>0.21875</v>
      </c>
      <c r="D31" s="61">
        <f>'Relación Víctima_Denunciado '!D31/'Relación Víctima_Denunciado '!$L31</f>
        <v>9.375E-2</v>
      </c>
      <c r="E31" s="61">
        <f>'Relación Víctima_Denunciado '!E31/'Relación Víctima_Denunciado '!$L31</f>
        <v>0.375</v>
      </c>
      <c r="F31" s="61">
        <f>'Relación Víctima_Denunciado '!F31/'Relación Víctima_Denunciado '!$L31</f>
        <v>0.3125</v>
      </c>
      <c r="G31" s="61">
        <f>'Relación Víctima_Denunciado '!H31/'Relación Víctima_Denunciado '!$L31</f>
        <v>0</v>
      </c>
      <c r="H31" s="61">
        <f>('Relación Víctima_Denunciado '!I31/'Relación Víctima_Denunciado '!$L31)</f>
        <v>0</v>
      </c>
      <c r="I31" s="61">
        <f>('Relación Víctima_Denunciado '!J31/'Relación Víctima_Denunciado '!$L31)</f>
        <v>0</v>
      </c>
      <c r="J31" s="61">
        <f>('Relación Víctima_Denunciado '!K31/'Relación Víctima_Denunciado '!$L31)</f>
        <v>0</v>
      </c>
    </row>
    <row r="32" spans="2:10" ht="20.100000000000001" customHeight="1" thickBot="1" x14ac:dyDescent="0.25">
      <c r="B32" s="4" t="s">
        <v>219</v>
      </c>
      <c r="C32" s="61">
        <f>'Relación Víctima_Denunciado '!C32/'Relación Víctima_Denunciado '!$L32</f>
        <v>0.2</v>
      </c>
      <c r="D32" s="61">
        <f>'Relación Víctima_Denunciado '!D32/'Relación Víctima_Denunciado '!$L32</f>
        <v>0.2</v>
      </c>
      <c r="E32" s="61">
        <f>'Relación Víctima_Denunciado '!E32/'Relación Víctima_Denunciado '!$L32</f>
        <v>0.36666666666666664</v>
      </c>
      <c r="F32" s="61">
        <f>'Relación Víctima_Denunciado '!F32/'Relación Víctima_Denunciado '!$L32</f>
        <v>0.23333333333333334</v>
      </c>
      <c r="G32" s="61">
        <f>'Relación Víctima_Denunciado '!H32/'Relación Víctima_Denunciado '!$L32</f>
        <v>0</v>
      </c>
      <c r="H32" s="61">
        <f>('Relación Víctima_Denunciado '!I32/'Relación Víctima_Denunciado '!$L32)</f>
        <v>0</v>
      </c>
      <c r="I32" s="61">
        <f>('Relación Víctima_Denunciado '!J32/'Relación Víctima_Denunciado '!$L32)</f>
        <v>0</v>
      </c>
      <c r="J32" s="61">
        <f>('Relación Víctima_Denunciado '!K32/'Relación Víctima_Denunciado '!$L32)</f>
        <v>0</v>
      </c>
    </row>
    <row r="33" spans="2:10" ht="20.100000000000001" customHeight="1" thickBot="1" x14ac:dyDescent="0.25">
      <c r="B33" s="4" t="s">
        <v>220</v>
      </c>
      <c r="C33" s="61">
        <f>'Relación Víctima_Denunciado '!C33/'Relación Víctima_Denunciado '!$L33</f>
        <v>0.37037037037037035</v>
      </c>
      <c r="D33" s="61">
        <f>'Relación Víctima_Denunciado '!D33/'Relación Víctima_Denunciado '!$L33</f>
        <v>0</v>
      </c>
      <c r="E33" s="61">
        <f>'Relación Víctima_Denunciado '!E33/'Relación Víctima_Denunciado '!$L33</f>
        <v>0.37037037037037035</v>
      </c>
      <c r="F33" s="61">
        <f>'Relación Víctima_Denunciado '!F33/'Relación Víctima_Denunciado '!$L33</f>
        <v>0.25925925925925924</v>
      </c>
      <c r="G33" s="61">
        <f>'Relación Víctima_Denunciado '!H33/'Relación Víctima_Denunciado '!$L33</f>
        <v>0</v>
      </c>
      <c r="H33" s="61">
        <f>('Relación Víctima_Denunciado '!I33/'Relación Víctima_Denunciado '!$L33)</f>
        <v>0</v>
      </c>
      <c r="I33" s="61">
        <f>('Relación Víctima_Denunciado '!J33/'Relación Víctima_Denunciado '!$L33)</f>
        <v>0</v>
      </c>
      <c r="J33" s="61">
        <f>('Relación Víctima_Denunciado '!K33/'Relación Víctima_Denunciado '!$L33)</f>
        <v>0</v>
      </c>
    </row>
    <row r="34" spans="2:10" ht="20.100000000000001" customHeight="1" thickBot="1" x14ac:dyDescent="0.25">
      <c r="B34" s="4" t="s">
        <v>221</v>
      </c>
      <c r="C34" s="61">
        <f>'Relación Víctima_Denunciado '!C34/'Relación Víctima_Denunciado '!$L34</f>
        <v>0.20353982300884957</v>
      </c>
      <c r="D34" s="61">
        <f>'Relación Víctima_Denunciado '!D34/'Relación Víctima_Denunciado '!$L34</f>
        <v>9.7345132743362831E-2</v>
      </c>
      <c r="E34" s="61">
        <f>'Relación Víctima_Denunciado '!E34/'Relación Víctima_Denunciado '!$L34</f>
        <v>0.38053097345132741</v>
      </c>
      <c r="F34" s="61">
        <f>'Relación Víctima_Denunciado '!F34/'Relación Víctima_Denunciado '!$L34</f>
        <v>0.31858407079646017</v>
      </c>
      <c r="G34" s="61">
        <f>'Relación Víctima_Denunciado '!H34/'Relación Víctima_Denunciado '!$L34</f>
        <v>0</v>
      </c>
      <c r="H34" s="61">
        <f>('Relación Víctima_Denunciado '!I34/'Relación Víctima_Denunciado '!$L34)</f>
        <v>0</v>
      </c>
      <c r="I34" s="61">
        <f>('Relación Víctima_Denunciado '!J34/'Relación Víctima_Denunciado '!$L34)</f>
        <v>0</v>
      </c>
      <c r="J34" s="61">
        <f>('Relación Víctima_Denunciado '!K34/'Relación Víctima_Denunciado '!$L34)</f>
        <v>0</v>
      </c>
    </row>
    <row r="35" spans="2:10" ht="20.100000000000001" customHeight="1" thickBot="1" x14ac:dyDescent="0.25">
      <c r="B35" s="4" t="s">
        <v>222</v>
      </c>
      <c r="C35" s="61">
        <f>'Relación Víctima_Denunciado '!C35/'Relación Víctima_Denunciado '!$L35</f>
        <v>0.2</v>
      </c>
      <c r="D35" s="61">
        <f>'Relación Víctima_Denunciado '!D35/'Relación Víctima_Denunciado '!$L35</f>
        <v>0.16666666666666666</v>
      </c>
      <c r="E35" s="61">
        <f>'Relación Víctima_Denunciado '!E35/'Relación Víctima_Denunciado '!$L35</f>
        <v>0.2</v>
      </c>
      <c r="F35" s="61">
        <f>'Relación Víctima_Denunciado '!F35/'Relación Víctima_Denunciado '!$L35</f>
        <v>0.43333333333333335</v>
      </c>
      <c r="G35" s="61">
        <f>'Relación Víctima_Denunciado '!H35/'Relación Víctima_Denunciado '!$L35</f>
        <v>0</v>
      </c>
      <c r="H35" s="61">
        <f>('Relación Víctima_Denunciado '!I35/'Relación Víctima_Denunciado '!$L35)</f>
        <v>0</v>
      </c>
      <c r="I35" s="61">
        <f>('Relación Víctima_Denunciado '!J35/'Relación Víctima_Denunciado '!$L35)</f>
        <v>0</v>
      </c>
      <c r="J35" s="61">
        <f>('Relación Víctima_Denunciado '!K35/'Relación Víctima_Denunciado '!$L35)</f>
        <v>0</v>
      </c>
    </row>
    <row r="36" spans="2:10" ht="20.100000000000001" customHeight="1" thickBot="1" x14ac:dyDescent="0.25">
      <c r="B36" s="4" t="s">
        <v>223</v>
      </c>
      <c r="C36" s="61">
        <f>'Relación Víctima_Denunciado '!C36/'Relación Víctima_Denunciado '!$L36</f>
        <v>0.16279069767441862</v>
      </c>
      <c r="D36" s="61">
        <f>'Relación Víctima_Denunciado '!D36/'Relación Víctima_Denunciado '!$L36</f>
        <v>0.11627906976744186</v>
      </c>
      <c r="E36" s="61">
        <f>'Relación Víctima_Denunciado '!E36/'Relación Víctima_Denunciado '!$L36</f>
        <v>0.36046511627906974</v>
      </c>
      <c r="F36" s="61">
        <f>'Relación Víctima_Denunciado '!F36/'Relación Víctima_Denunciado '!$L36</f>
        <v>0.32558139534883723</v>
      </c>
      <c r="G36" s="61">
        <f>'Relación Víctima_Denunciado '!H36/'Relación Víctima_Denunciado '!$L36</f>
        <v>3.4883720930232558E-2</v>
      </c>
      <c r="H36" s="61">
        <f>('Relación Víctima_Denunciado '!I36/'Relación Víctima_Denunciado '!$L36)</f>
        <v>0</v>
      </c>
      <c r="I36" s="61">
        <f>('Relación Víctima_Denunciado '!J36/'Relación Víctima_Denunciado '!$L36)</f>
        <v>0</v>
      </c>
      <c r="J36" s="61">
        <f>('Relación Víctima_Denunciado '!K36/'Relación Víctima_Denunciado '!$L36)</f>
        <v>0</v>
      </c>
    </row>
    <row r="37" spans="2:10" ht="20.100000000000001" customHeight="1" thickBot="1" x14ac:dyDescent="0.25">
      <c r="B37" s="4" t="s">
        <v>224</v>
      </c>
      <c r="C37" s="61">
        <f>'Relación Víctima_Denunciado '!C37/'Relación Víctima_Denunciado '!$L37</f>
        <v>0.12820512820512819</v>
      </c>
      <c r="D37" s="61">
        <f>'Relación Víctima_Denunciado '!D37/'Relación Víctima_Denunciado '!$L37</f>
        <v>0.11965811965811966</v>
      </c>
      <c r="E37" s="61">
        <f>'Relación Víctima_Denunciado '!E37/'Relación Víctima_Denunciado '!$L37</f>
        <v>0.29059829059829062</v>
      </c>
      <c r="F37" s="61">
        <f>'Relación Víctima_Denunciado '!F37/'Relación Víctima_Denunciado '!$L37</f>
        <v>0.46153846153846156</v>
      </c>
      <c r="G37" s="61">
        <f>'Relación Víctima_Denunciado '!H37/'Relación Víctima_Denunciado '!$L37</f>
        <v>0</v>
      </c>
      <c r="H37" s="61">
        <f>('Relación Víctima_Denunciado '!I37/'Relación Víctima_Denunciado '!$L37)</f>
        <v>0</v>
      </c>
      <c r="I37" s="61">
        <f>('Relación Víctima_Denunciado '!J37/'Relación Víctima_Denunciado '!$L37)</f>
        <v>0</v>
      </c>
      <c r="J37" s="61">
        <f>('Relación Víctima_Denunciado '!K37/'Relación Víctima_Denunciado '!$L37)</f>
        <v>0</v>
      </c>
    </row>
    <row r="38" spans="2:10" ht="20.100000000000001" customHeight="1" thickBot="1" x14ac:dyDescent="0.25">
      <c r="B38" s="4" t="s">
        <v>225</v>
      </c>
      <c r="C38" s="61">
        <f>'Relación Víctima_Denunciado '!C38/'Relación Víctima_Denunciado '!$L38</f>
        <v>0.27419354838709675</v>
      </c>
      <c r="D38" s="61">
        <f>'Relación Víctima_Denunciado '!D38/'Relación Víctima_Denunciado '!$L38</f>
        <v>8.0645161290322578E-2</v>
      </c>
      <c r="E38" s="61">
        <f>'Relación Víctima_Denunciado '!E38/'Relación Víctima_Denunciado '!$L38</f>
        <v>0.20967741935483872</v>
      </c>
      <c r="F38" s="61">
        <f>'Relación Víctima_Denunciado '!F38/'Relación Víctima_Denunciado '!$L38</f>
        <v>0.43548387096774194</v>
      </c>
      <c r="G38" s="61">
        <f>'Relación Víctima_Denunciado '!H38/'Relación Víctima_Denunciado '!$L38</f>
        <v>0</v>
      </c>
      <c r="H38" s="61">
        <f>('Relación Víctima_Denunciado '!I38/'Relación Víctima_Denunciado '!$L38)</f>
        <v>0</v>
      </c>
      <c r="I38" s="61">
        <f>('Relación Víctima_Denunciado '!J38/'Relación Víctima_Denunciado '!$L38)</f>
        <v>0</v>
      </c>
      <c r="J38" s="61">
        <f>('Relación Víctima_Denunciado '!K38/'Relación Víctima_Denunciado '!$L38)</f>
        <v>0</v>
      </c>
    </row>
    <row r="39" spans="2:10" ht="20.100000000000001" customHeight="1" thickBot="1" x14ac:dyDescent="0.25">
      <c r="B39" s="4" t="s">
        <v>226</v>
      </c>
      <c r="C39" s="61">
        <f>'Relación Víctima_Denunciado '!C39/'Relación Víctima_Denunciado '!$L39</f>
        <v>0.25423728813559321</v>
      </c>
      <c r="D39" s="61">
        <f>'Relación Víctima_Denunciado '!D39/'Relación Víctima_Denunciado '!$L39</f>
        <v>8.4745762711864403E-2</v>
      </c>
      <c r="E39" s="61">
        <f>'Relación Víctima_Denunciado '!E39/'Relación Víctima_Denunciado '!$L39</f>
        <v>0</v>
      </c>
      <c r="F39" s="61">
        <f>'Relación Víctima_Denunciado '!F39/'Relación Víctima_Denunciado '!$L39</f>
        <v>0.66101694915254239</v>
      </c>
      <c r="G39" s="61">
        <f>'Relación Víctima_Denunciado '!H39/'Relación Víctima_Denunciado '!$L39</f>
        <v>0</v>
      </c>
      <c r="H39" s="61">
        <f>('Relación Víctima_Denunciado '!I39/'Relación Víctima_Denunciado '!$L39)</f>
        <v>0</v>
      </c>
      <c r="I39" s="61">
        <f>('Relación Víctima_Denunciado '!J39/'Relación Víctima_Denunciado '!$L39)</f>
        <v>0</v>
      </c>
      <c r="J39" s="61">
        <f>('Relación Víctima_Denunciado '!K39/'Relación Víctima_Denunciado '!$L39)</f>
        <v>0</v>
      </c>
    </row>
    <row r="40" spans="2:10" ht="20.100000000000001" customHeight="1" thickBot="1" x14ac:dyDescent="0.25">
      <c r="B40" s="4" t="s">
        <v>227</v>
      </c>
      <c r="C40" s="61">
        <f>'Relación Víctima_Denunciado '!C40/'Relación Víctima_Denunciado '!$L40</f>
        <v>0.16560509554140126</v>
      </c>
      <c r="D40" s="61">
        <f>'Relación Víctima_Denunciado '!D40/'Relación Víctima_Denunciado '!$L40</f>
        <v>0.11464968152866242</v>
      </c>
      <c r="E40" s="61">
        <f>'Relación Víctima_Denunciado '!E40/'Relación Víctima_Denunciado '!$L40</f>
        <v>0.35668789808917195</v>
      </c>
      <c r="F40" s="61">
        <f>'Relación Víctima_Denunciado '!F40/'Relación Víctima_Denunciado '!$L40</f>
        <v>0.35668789808917195</v>
      </c>
      <c r="G40" s="61">
        <f>'Relación Víctima_Denunciado '!H40/'Relación Víctima_Denunciado '!$L40</f>
        <v>0</v>
      </c>
      <c r="H40" s="61">
        <f>('Relación Víctima_Denunciado '!I40/'Relación Víctima_Denunciado '!$L40)</f>
        <v>6.369426751592357E-3</v>
      </c>
      <c r="I40" s="61">
        <f>('Relación Víctima_Denunciado '!J40/'Relación Víctima_Denunciado '!$L40)</f>
        <v>0</v>
      </c>
      <c r="J40" s="61">
        <f>('Relación Víctima_Denunciado '!K40/'Relación Víctima_Denunciado '!$L40)</f>
        <v>0</v>
      </c>
    </row>
    <row r="41" spans="2:10" ht="20.100000000000001" customHeight="1" thickBot="1" x14ac:dyDescent="0.25">
      <c r="B41" s="4" t="s">
        <v>228</v>
      </c>
      <c r="C41" s="61">
        <f>'Relación Víctima_Denunciado '!C41/'Relación Víctima_Denunciado '!$L41</f>
        <v>0.14715359828141783</v>
      </c>
      <c r="D41" s="61">
        <f>'Relación Víctima_Denunciado '!D41/'Relación Víctima_Denunciado '!$L41</f>
        <v>0.10096670247046187</v>
      </c>
      <c r="E41" s="61">
        <f>'Relación Víctima_Denunciado '!E41/'Relación Víctima_Denunciado '!$L41</f>
        <v>0.2857142857142857</v>
      </c>
      <c r="F41" s="61">
        <f>'Relación Víctima_Denunciado '!F41/'Relación Víctima_Denunciado '!$L41</f>
        <v>0.46616541353383456</v>
      </c>
      <c r="G41" s="61">
        <f>'Relación Víctima_Denunciado '!H41/'Relación Víctima_Denunciado '!$L41</f>
        <v>0</v>
      </c>
      <c r="H41" s="61">
        <f>('Relación Víctima_Denunciado '!I41/'Relación Víctima_Denunciado '!$L41)</f>
        <v>0</v>
      </c>
      <c r="I41" s="61">
        <f>('Relación Víctima_Denunciado '!J41/'Relación Víctima_Denunciado '!$L41)</f>
        <v>0</v>
      </c>
      <c r="J41" s="61">
        <f>('Relación Víctima_Denunciado '!K41/'Relación Víctima_Denunciado '!$L41)</f>
        <v>0</v>
      </c>
    </row>
    <row r="42" spans="2:10" ht="20.100000000000001" customHeight="1" thickBot="1" x14ac:dyDescent="0.25">
      <c r="B42" s="4" t="s">
        <v>229</v>
      </c>
      <c r="C42" s="61">
        <f>'Relación Víctima_Denunciado '!C42/'Relación Víctima_Denunciado '!$L42</f>
        <v>0.17647058823529413</v>
      </c>
      <c r="D42" s="61">
        <f>'Relación Víctima_Denunciado '!D42/'Relación Víctima_Denunciado '!$L42</f>
        <v>0.15966386554621848</v>
      </c>
      <c r="E42" s="61">
        <f>'Relación Víctima_Denunciado '!E42/'Relación Víctima_Denunciado '!$L42</f>
        <v>0.34453781512605042</v>
      </c>
      <c r="F42" s="61">
        <f>'Relación Víctima_Denunciado '!F42/'Relación Víctima_Denunciado '!$L42</f>
        <v>0.31932773109243695</v>
      </c>
      <c r="G42" s="61">
        <f>'Relación Víctima_Denunciado '!H42/'Relación Víctima_Denunciado '!$L42</f>
        <v>0</v>
      </c>
      <c r="H42" s="61">
        <f>('Relación Víctima_Denunciado '!I42/'Relación Víctima_Denunciado '!$L42)</f>
        <v>0</v>
      </c>
      <c r="I42" s="61">
        <f>('Relación Víctima_Denunciado '!J42/'Relación Víctima_Denunciado '!$L42)</f>
        <v>0</v>
      </c>
      <c r="J42" s="61">
        <f>('Relación Víctima_Denunciado '!K42/'Relación Víctima_Denunciado '!$L42)</f>
        <v>0</v>
      </c>
    </row>
    <row r="43" spans="2:10" ht="20.100000000000001" customHeight="1" thickBot="1" x14ac:dyDescent="0.25">
      <c r="B43" s="4" t="s">
        <v>230</v>
      </c>
      <c r="C43" s="61">
        <f>'Relación Víctima_Denunciado '!C43/'Relación Víctima_Denunciado '!$L43</f>
        <v>0.20652173913043478</v>
      </c>
      <c r="D43" s="61">
        <f>'Relación Víctima_Denunciado '!D43/'Relación Víctima_Denunciado '!$L43</f>
        <v>0.25</v>
      </c>
      <c r="E43" s="61">
        <f>'Relación Víctima_Denunciado '!E43/'Relación Víctima_Denunciado '!$L43</f>
        <v>0.20652173913043478</v>
      </c>
      <c r="F43" s="61">
        <f>'Relación Víctima_Denunciado '!F43/'Relación Víctima_Denunciado '!$L43</f>
        <v>0.25</v>
      </c>
      <c r="G43" s="61">
        <f>'Relación Víctima_Denunciado '!H43/'Relación Víctima_Denunciado '!$L43</f>
        <v>5.434782608695652E-2</v>
      </c>
      <c r="H43" s="61">
        <f>('Relación Víctima_Denunciado '!I43/'Relación Víctima_Denunciado '!$L43)</f>
        <v>3.2608695652173912E-2</v>
      </c>
      <c r="I43" s="61">
        <f>('Relación Víctima_Denunciado '!J43/'Relación Víctima_Denunciado '!$L43)</f>
        <v>0</v>
      </c>
      <c r="J43" s="61">
        <f>('Relación Víctima_Denunciado '!K43/'Relación Víctima_Denunciado '!$L43)</f>
        <v>0</v>
      </c>
    </row>
    <row r="44" spans="2:10" ht="20.100000000000001" customHeight="1" thickBot="1" x14ac:dyDescent="0.25">
      <c r="B44" s="4" t="s">
        <v>231</v>
      </c>
      <c r="C44" s="61">
        <f>'Relación Víctima_Denunciado '!C44/'Relación Víctima_Denunciado '!$L44</f>
        <v>0.11413043478260869</v>
      </c>
      <c r="D44" s="61">
        <f>'Relación Víctima_Denunciado '!D44/'Relación Víctima_Denunciado '!$L44</f>
        <v>0.10326086956521739</v>
      </c>
      <c r="E44" s="61">
        <f>'Relación Víctima_Denunciado '!E44/'Relación Víctima_Denunciado '!$L44</f>
        <v>0.32608695652173914</v>
      </c>
      <c r="F44" s="61">
        <f>'Relación Víctima_Denunciado '!F44/'Relación Víctima_Denunciado '!$L44</f>
        <v>0.45652173913043476</v>
      </c>
      <c r="G44" s="61">
        <f>'Relación Víctima_Denunciado '!H44/'Relación Víctima_Denunciado '!$L44</f>
        <v>0</v>
      </c>
      <c r="H44" s="61">
        <f>('Relación Víctima_Denunciado '!I44/'Relación Víctima_Denunciado '!$L44)</f>
        <v>0</v>
      </c>
      <c r="I44" s="61">
        <f>('Relación Víctima_Denunciado '!J44/'Relación Víctima_Denunciado '!$L44)</f>
        <v>0</v>
      </c>
      <c r="J44" s="61">
        <f>('Relación Víctima_Denunciado '!K44/'Relación Víctima_Denunciado '!$L44)</f>
        <v>0</v>
      </c>
    </row>
    <row r="45" spans="2:10" ht="20.100000000000001" customHeight="1" thickBot="1" x14ac:dyDescent="0.25">
      <c r="B45" s="4" t="s">
        <v>232</v>
      </c>
      <c r="C45" s="61">
        <f>'Relación Víctima_Denunciado '!C45/'Relación Víctima_Denunciado '!$L45</f>
        <v>0.19047619047619047</v>
      </c>
      <c r="D45" s="61">
        <f>'Relación Víctima_Denunciado '!D45/'Relación Víctima_Denunciado '!$L45</f>
        <v>7.029478458049887E-2</v>
      </c>
      <c r="E45" s="61">
        <f>'Relación Víctima_Denunciado '!E45/'Relación Víctima_Denunciado '!$L45</f>
        <v>0.35147392290249435</v>
      </c>
      <c r="F45" s="61">
        <f>'Relación Víctima_Denunciado '!F45/'Relación Víctima_Denunciado '!$L45</f>
        <v>0.3854875283446712</v>
      </c>
      <c r="G45" s="61">
        <f>'Relación Víctima_Denunciado '!H45/'Relación Víctima_Denunciado '!$L45</f>
        <v>0</v>
      </c>
      <c r="H45" s="61">
        <f>('Relación Víctima_Denunciado '!I45/'Relación Víctima_Denunciado '!$L45)</f>
        <v>2.2675736961451248E-3</v>
      </c>
      <c r="I45" s="61">
        <f>('Relación Víctima_Denunciado '!J45/'Relación Víctima_Denunciado '!$L45)</f>
        <v>0</v>
      </c>
      <c r="J45" s="61">
        <f>('Relación Víctima_Denunciado '!K45/'Relación Víctima_Denunciado '!$L45)</f>
        <v>0</v>
      </c>
    </row>
    <row r="46" spans="2:10" ht="20.100000000000001" customHeight="1" thickBot="1" x14ac:dyDescent="0.25">
      <c r="B46" s="4" t="s">
        <v>233</v>
      </c>
      <c r="C46" s="61">
        <f>'Relación Víctima_Denunciado '!C46/'Relación Víctima_Denunciado '!$L46</f>
        <v>0.13664596273291926</v>
      </c>
      <c r="D46" s="61">
        <f>'Relación Víctima_Denunciado '!D46/'Relación Víctima_Denunciado '!$L46</f>
        <v>4.9689440993788817E-2</v>
      </c>
      <c r="E46" s="61">
        <f>'Relación Víctima_Denunciado '!E46/'Relación Víctima_Denunciado '!$L46</f>
        <v>0.45962732919254656</v>
      </c>
      <c r="F46" s="61">
        <f>'Relación Víctima_Denunciado '!F46/'Relación Víctima_Denunciado '!$L46</f>
        <v>0.35403726708074534</v>
      </c>
      <c r="G46" s="61">
        <f>'Relación Víctima_Denunciado '!H46/'Relación Víctima_Denunciado '!$L46</f>
        <v>0</v>
      </c>
      <c r="H46" s="61">
        <f>('Relación Víctima_Denunciado '!I46/'Relación Víctima_Denunciado '!$L46)</f>
        <v>0</v>
      </c>
      <c r="I46" s="61">
        <f>('Relación Víctima_Denunciado '!J46/'Relación Víctima_Denunciado '!$L46)</f>
        <v>0</v>
      </c>
      <c r="J46" s="61">
        <f>('Relación Víctima_Denunciado '!K46/'Relación Víctima_Denunciado '!$L46)</f>
        <v>0</v>
      </c>
    </row>
    <row r="47" spans="2:10" ht="20.100000000000001" customHeight="1" thickBot="1" x14ac:dyDescent="0.25">
      <c r="B47" s="4" t="s">
        <v>234</v>
      </c>
      <c r="C47" s="61">
        <f>'Relación Víctima_Denunciado '!C47/'Relación Víctima_Denunciado '!$L47</f>
        <v>0.12376237623762376</v>
      </c>
      <c r="D47" s="61">
        <f>'Relación Víctima_Denunciado '!D47/'Relación Víctima_Denunciado '!$L47</f>
        <v>7.2607260726072612E-2</v>
      </c>
      <c r="E47" s="61">
        <f>'Relación Víctima_Denunciado '!E47/'Relación Víctima_Denunciado '!$L47</f>
        <v>0.30363036303630364</v>
      </c>
      <c r="F47" s="61">
        <f>'Relación Víctima_Denunciado '!F47/'Relación Víctima_Denunciado '!$L47</f>
        <v>0.49669966996699672</v>
      </c>
      <c r="G47" s="61">
        <f>'Relación Víctima_Denunciado '!H47/'Relación Víctima_Denunciado '!$L47</f>
        <v>3.3003300330033004E-3</v>
      </c>
      <c r="H47" s="61">
        <f>('Relación Víctima_Denunciado '!I47/'Relación Víctima_Denunciado '!$L47)</f>
        <v>0</v>
      </c>
      <c r="I47" s="61">
        <f>('Relación Víctima_Denunciado '!J47/'Relación Víctima_Denunciado '!$L47)</f>
        <v>0</v>
      </c>
      <c r="J47" s="61">
        <f>('Relación Víctima_Denunciado '!K47/'Relación Víctima_Denunciado '!$L47)</f>
        <v>0</v>
      </c>
    </row>
    <row r="48" spans="2:10" ht="20.100000000000001" customHeight="1" thickBot="1" x14ac:dyDescent="0.25">
      <c r="B48" s="4" t="s">
        <v>235</v>
      </c>
      <c r="C48" s="61">
        <f>'Relación Víctima_Denunciado '!C48/'Relación Víctima_Denunciado '!$L48</f>
        <v>0.21875</v>
      </c>
      <c r="D48" s="61">
        <f>'Relación Víctima_Denunciado '!D48/'Relación Víctima_Denunciado '!$L48</f>
        <v>7.03125E-2</v>
      </c>
      <c r="E48" s="61">
        <f>'Relación Víctima_Denunciado '!E48/'Relación Víctima_Denunciado '!$L48</f>
        <v>0.359375</v>
      </c>
      <c r="F48" s="61">
        <f>'Relación Víctima_Denunciado '!F48/'Relación Víctima_Denunciado '!$L48</f>
        <v>0.3515625</v>
      </c>
      <c r="G48" s="61">
        <f>'Relación Víctima_Denunciado '!H48/'Relación Víctima_Denunciado '!$L48</f>
        <v>0</v>
      </c>
      <c r="H48" s="61">
        <f>('Relación Víctima_Denunciado '!I48/'Relación Víctima_Denunciado '!$L48)</f>
        <v>0</v>
      </c>
      <c r="I48" s="61">
        <f>('Relación Víctima_Denunciado '!J48/'Relación Víctima_Denunciado '!$L48)</f>
        <v>0</v>
      </c>
      <c r="J48" s="61">
        <f>('Relación Víctima_Denunciado '!K48/'Relación Víctima_Denunciado '!$L48)</f>
        <v>0</v>
      </c>
    </row>
    <row r="49" spans="2:10" ht="20.100000000000001" customHeight="1" thickBot="1" x14ac:dyDescent="0.25">
      <c r="B49" s="4" t="s">
        <v>236</v>
      </c>
      <c r="C49" s="61">
        <f>'Relación Víctima_Denunciado '!C49/'Relación Víctima_Denunciado '!$L49</f>
        <v>9.2307692307692313E-2</v>
      </c>
      <c r="D49" s="61">
        <f>'Relación Víctima_Denunciado '!D49/'Relación Víctima_Denunciado '!$L49</f>
        <v>0.15384615384615385</v>
      </c>
      <c r="E49" s="61">
        <f>'Relación Víctima_Denunciado '!E49/'Relación Víctima_Denunciado '!$L49</f>
        <v>0.32307692307692309</v>
      </c>
      <c r="F49" s="61">
        <f>'Relación Víctima_Denunciado '!F49/'Relación Víctima_Denunciado '!$L49</f>
        <v>0.29230769230769232</v>
      </c>
      <c r="G49" s="61">
        <f>'Relación Víctima_Denunciado '!H49/'Relación Víctima_Denunciado '!$L49</f>
        <v>0</v>
      </c>
      <c r="H49" s="61">
        <f>('Relación Víctima_Denunciado '!I49/'Relación Víctima_Denunciado '!$L49)</f>
        <v>0</v>
      </c>
      <c r="I49" s="61">
        <f>('Relación Víctima_Denunciado '!J49/'Relación Víctima_Denunciado '!$L49)</f>
        <v>0</v>
      </c>
      <c r="J49" s="61">
        <f>('Relación Víctima_Denunciado '!K49/'Relación Víctima_Denunciado '!$L49)</f>
        <v>0.13846153846153847</v>
      </c>
    </row>
    <row r="50" spans="2:10" ht="20.100000000000001" customHeight="1" thickBot="1" x14ac:dyDescent="0.25">
      <c r="B50" s="4" t="s">
        <v>237</v>
      </c>
      <c r="C50" s="61">
        <f>'Relación Víctima_Denunciado '!C50/'Relación Víctima_Denunciado '!$L50</f>
        <v>0.31</v>
      </c>
      <c r="D50" s="61">
        <f>'Relación Víctima_Denunciado '!D50/'Relación Víctima_Denunciado '!$L50</f>
        <v>0.115</v>
      </c>
      <c r="E50" s="61">
        <f>'Relación Víctima_Denunciado '!E50/'Relación Víctima_Denunciado '!$L50</f>
        <v>0.19500000000000001</v>
      </c>
      <c r="F50" s="61">
        <f>'Relación Víctima_Denunciado '!F50/'Relación Víctima_Denunciado '!$L50</f>
        <v>0.38</v>
      </c>
      <c r="G50" s="61">
        <f>'Relación Víctima_Denunciado '!H50/'Relación Víctima_Denunciado '!$L50</f>
        <v>0</v>
      </c>
      <c r="H50" s="61">
        <f>('Relación Víctima_Denunciado '!I50/'Relación Víctima_Denunciado '!$L50)</f>
        <v>0</v>
      </c>
      <c r="I50" s="61">
        <f>('Relación Víctima_Denunciado '!J50/'Relación Víctima_Denunciado '!$L50)</f>
        <v>0</v>
      </c>
      <c r="J50" s="61">
        <f>('Relación Víctima_Denunciado '!K50/'Relación Víctima_Denunciado '!$L50)</f>
        <v>0</v>
      </c>
    </row>
    <row r="51" spans="2:10" ht="20.100000000000001" customHeight="1" thickBot="1" x14ac:dyDescent="0.25">
      <c r="B51" s="4" t="s">
        <v>238</v>
      </c>
      <c r="C51" s="61">
        <f>'Relación Víctima_Denunciado '!C51/'Relación Víctima_Denunciado '!$L51</f>
        <v>0.16071428571428573</v>
      </c>
      <c r="D51" s="61">
        <f>'Relación Víctima_Denunciado '!D51/'Relación Víctima_Denunciado '!$L51</f>
        <v>0.125</v>
      </c>
      <c r="E51" s="61">
        <f>'Relación Víctima_Denunciado '!E51/'Relación Víctima_Denunciado '!$L51</f>
        <v>0.3392857142857143</v>
      </c>
      <c r="F51" s="61">
        <f>'Relación Víctima_Denunciado '!F51/'Relación Víctima_Denunciado '!$L51</f>
        <v>0.375</v>
      </c>
      <c r="G51" s="61">
        <f>'Relación Víctima_Denunciado '!H51/'Relación Víctima_Denunciado '!$L51</f>
        <v>0</v>
      </c>
      <c r="H51" s="61">
        <f>('Relación Víctima_Denunciado '!I51/'Relación Víctima_Denunciado '!$L51)</f>
        <v>0</v>
      </c>
      <c r="I51" s="61">
        <f>('Relación Víctima_Denunciado '!J51/'Relación Víctima_Denunciado '!$L51)</f>
        <v>0</v>
      </c>
      <c r="J51" s="61">
        <f>('Relación Víctima_Denunciado '!K51/'Relación Víctima_Denunciado '!$L51)</f>
        <v>0</v>
      </c>
    </row>
    <row r="52" spans="2:10" ht="20.100000000000001" customHeight="1" thickBot="1" x14ac:dyDescent="0.25">
      <c r="B52" s="4" t="s">
        <v>239</v>
      </c>
      <c r="C52" s="61">
        <f>'Relación Víctima_Denunciado '!C52/'Relación Víctima_Denunciado '!$L52</f>
        <v>0.26415094339622641</v>
      </c>
      <c r="D52" s="61">
        <f>'Relación Víctima_Denunciado '!D52/'Relación Víctima_Denunciado '!$L52</f>
        <v>7.5471698113207544E-2</v>
      </c>
      <c r="E52" s="61">
        <f>'Relación Víctima_Denunciado '!E52/'Relación Víctima_Denunciado '!$L52</f>
        <v>0.32075471698113206</v>
      </c>
      <c r="F52" s="61">
        <f>'Relación Víctima_Denunciado '!F52/'Relación Víctima_Denunciado '!$L52</f>
        <v>0.33962264150943394</v>
      </c>
      <c r="G52" s="61">
        <f>'Relación Víctima_Denunciado '!H52/'Relación Víctima_Denunciado '!$L52</f>
        <v>0</v>
      </c>
      <c r="H52" s="61">
        <f>('Relación Víctima_Denunciado '!I52/'Relación Víctima_Denunciado '!$L52)</f>
        <v>0</v>
      </c>
      <c r="I52" s="61">
        <f>('Relación Víctima_Denunciado '!J52/'Relación Víctima_Denunciado '!$L52)</f>
        <v>0</v>
      </c>
      <c r="J52" s="61">
        <f>('Relación Víctima_Denunciado '!K52/'Relación Víctima_Denunciado '!$L52)</f>
        <v>0</v>
      </c>
    </row>
    <row r="53" spans="2:10" ht="20.100000000000001" customHeight="1" thickBot="1" x14ac:dyDescent="0.25">
      <c r="B53" s="4" t="s">
        <v>240</v>
      </c>
      <c r="C53" s="61">
        <f>'Relación Víctima_Denunciado '!C53/'Relación Víctima_Denunciado '!$L53</f>
        <v>0.14093959731543623</v>
      </c>
      <c r="D53" s="61">
        <f>'Relación Víctima_Denunciado '!D53/'Relación Víctima_Denunciado '!$L53</f>
        <v>0.18791946308724833</v>
      </c>
      <c r="E53" s="61">
        <f>'Relación Víctima_Denunciado '!E53/'Relación Víctima_Denunciado '!$L53</f>
        <v>0.20134228187919462</v>
      </c>
      <c r="F53" s="61">
        <f>'Relación Víctima_Denunciado '!F53/'Relación Víctima_Denunciado '!$L53</f>
        <v>0.46308724832214765</v>
      </c>
      <c r="G53" s="61">
        <f>'Relación Víctima_Denunciado '!H53/'Relación Víctima_Denunciado '!$L53</f>
        <v>6.7114093959731542E-3</v>
      </c>
      <c r="H53" s="61">
        <f>('Relación Víctima_Denunciado '!I53/'Relación Víctima_Denunciado '!$L53)</f>
        <v>0</v>
      </c>
      <c r="I53" s="61">
        <f>('Relación Víctima_Denunciado '!J53/'Relación Víctima_Denunciado '!$L53)</f>
        <v>0</v>
      </c>
      <c r="J53" s="61">
        <f>('Relación Víctima_Denunciado '!K53/'Relación Víctima_Denunciado '!$L53)</f>
        <v>0</v>
      </c>
    </row>
    <row r="54" spans="2:10" ht="20.100000000000001" customHeight="1" thickBot="1" x14ac:dyDescent="0.25">
      <c r="B54" s="4" t="s">
        <v>241</v>
      </c>
      <c r="C54" s="61">
        <f>'Relación Víctima_Denunciado '!C54/'Relación Víctima_Denunciado '!$L54</f>
        <v>0.13994374120956399</v>
      </c>
      <c r="D54" s="61">
        <f>'Relación Víctima_Denunciado '!D54/'Relación Víctima_Denunciado '!$L54</f>
        <v>9.0717299578059074E-2</v>
      </c>
      <c r="E54" s="61">
        <f>'Relación Víctima_Denunciado '!E54/'Relación Víctima_Denunciado '!$L54</f>
        <v>0.26511954992967651</v>
      </c>
      <c r="F54" s="61">
        <f>'Relación Víctima_Denunciado '!F54/'Relación Víctima_Denunciado '!$L54</f>
        <v>0.50421940928270037</v>
      </c>
      <c r="G54" s="61">
        <f>'Relación Víctima_Denunciado '!H54/'Relación Víctima_Denunciado '!$L54</f>
        <v>0</v>
      </c>
      <c r="H54" s="61">
        <f>('Relación Víctima_Denunciado '!I54/'Relación Víctima_Denunciado '!$L54)</f>
        <v>0</v>
      </c>
      <c r="I54" s="61">
        <f>('Relación Víctima_Denunciado '!J54/'Relación Víctima_Denunciado '!$L54)</f>
        <v>0</v>
      </c>
      <c r="J54" s="61">
        <f>('Relación Víctima_Denunciado '!K54/'Relación Víctima_Denunciado '!$L54)</f>
        <v>0</v>
      </c>
    </row>
    <row r="55" spans="2:10" ht="20.100000000000001" customHeight="1" thickBot="1" x14ac:dyDescent="0.25">
      <c r="B55" s="4" t="s">
        <v>242</v>
      </c>
      <c r="C55" s="61">
        <f>'Relación Víctima_Denunciado '!C55/'Relación Víctima_Denunciado '!$L55</f>
        <v>0.1749271137026239</v>
      </c>
      <c r="D55" s="61">
        <f>'Relación Víctima_Denunciado '!D55/'Relación Víctima_Denunciado '!$L55</f>
        <v>0.10204081632653061</v>
      </c>
      <c r="E55" s="61">
        <f>'Relación Víctima_Denunciado '!E55/'Relación Víctima_Denunciado '!$L55</f>
        <v>0.2565597667638484</v>
      </c>
      <c r="F55" s="61">
        <f>'Relación Víctima_Denunciado '!F55/'Relación Víctima_Denunciado '!$L55</f>
        <v>0.46064139941690962</v>
      </c>
      <c r="G55" s="61">
        <f>'Relación Víctima_Denunciado '!H55/'Relación Víctima_Denunciado '!$L55</f>
        <v>0</v>
      </c>
      <c r="H55" s="61">
        <f>('Relación Víctima_Denunciado '!I55/'Relación Víctima_Denunciado '!$L55)</f>
        <v>0</v>
      </c>
      <c r="I55" s="61">
        <f>('Relación Víctima_Denunciado '!J55/'Relación Víctima_Denunciado '!$L55)</f>
        <v>0</v>
      </c>
      <c r="J55" s="61">
        <f>('Relación Víctima_Denunciado '!K55/'Relación Víctima_Denunciado '!$L55)</f>
        <v>5.8309037900874635E-3</v>
      </c>
    </row>
    <row r="56" spans="2:10" ht="20.100000000000001" customHeight="1" thickBot="1" x14ac:dyDescent="0.25">
      <c r="B56" s="4" t="s">
        <v>243</v>
      </c>
      <c r="C56" s="61">
        <f>'Relación Víctima_Denunciado '!C56/'Relación Víctima_Denunciado '!$L56</f>
        <v>9.1836734693877556E-2</v>
      </c>
      <c r="D56" s="61">
        <f>'Relación Víctima_Denunciado '!D56/'Relación Víctima_Denunciado '!$L56</f>
        <v>6.1224489795918366E-2</v>
      </c>
      <c r="E56" s="61">
        <f>'Relación Víctima_Denunciado '!E56/'Relación Víctima_Denunciado '!$L56</f>
        <v>0.17346938775510204</v>
      </c>
      <c r="F56" s="61">
        <f>'Relación Víctima_Denunciado '!F56/'Relación Víctima_Denunciado '!$L56</f>
        <v>0.62244897959183676</v>
      </c>
      <c r="G56" s="61">
        <f>'Relación Víctima_Denunciado '!H56/'Relación Víctima_Denunciado '!$L56</f>
        <v>1.020408163265306E-2</v>
      </c>
      <c r="H56" s="61">
        <f>('Relación Víctima_Denunciado '!I56/'Relación Víctima_Denunciado '!$L56)</f>
        <v>0</v>
      </c>
      <c r="I56" s="61">
        <f>('Relación Víctima_Denunciado '!J56/'Relación Víctima_Denunciado '!$L56)</f>
        <v>0</v>
      </c>
      <c r="J56" s="61">
        <f>('Relación Víctima_Denunciado '!K56/'Relación Víctima_Denunciado '!$L56)</f>
        <v>4.0816326530612242E-2</v>
      </c>
    </row>
    <row r="57" spans="2:10" ht="20.100000000000001" customHeight="1" thickBot="1" x14ac:dyDescent="0.25">
      <c r="B57" s="4" t="s">
        <v>244</v>
      </c>
      <c r="C57" s="61">
        <f>'Relación Víctima_Denunciado '!C57/'Relación Víctima_Denunciado '!$L57</f>
        <v>0.12698412698412698</v>
      </c>
      <c r="D57" s="61">
        <f>'Relación Víctima_Denunciado '!D57/'Relación Víctima_Denunciado '!$L57</f>
        <v>0.20634920634920634</v>
      </c>
      <c r="E57" s="61">
        <f>'Relación Víctima_Denunciado '!E57/'Relación Víctima_Denunciado '!$L57</f>
        <v>0.36507936507936506</v>
      </c>
      <c r="F57" s="61">
        <f>'Relación Víctima_Denunciado '!F57/'Relación Víctima_Denunciado '!$L57</f>
        <v>0.30158730158730157</v>
      </c>
      <c r="G57" s="61">
        <f>'Relación Víctima_Denunciado '!H57/'Relación Víctima_Denunciado '!$L57</f>
        <v>0</v>
      </c>
      <c r="H57" s="61">
        <f>('Relación Víctima_Denunciado '!I57/'Relación Víctima_Denunciado '!$L57)</f>
        <v>0</v>
      </c>
      <c r="I57" s="61">
        <f>('Relación Víctima_Denunciado '!J57/'Relación Víctima_Denunciado '!$L57)</f>
        <v>0</v>
      </c>
      <c r="J57" s="61">
        <f>('Relación Víctima_Denunciado '!K57/'Relación Víctima_Denunciado '!$L57)</f>
        <v>0</v>
      </c>
    </row>
    <row r="58" spans="2:10" ht="20.100000000000001" customHeight="1" thickBot="1" x14ac:dyDescent="0.25">
      <c r="B58" s="4" t="s">
        <v>270</v>
      </c>
      <c r="C58" s="61">
        <f>'Relación Víctima_Denunciado '!C58/'Relación Víctima_Denunciado '!$L58</f>
        <v>0.16091954022988506</v>
      </c>
      <c r="D58" s="61">
        <f>'Relación Víctima_Denunciado '!D58/'Relación Víctima_Denunciado '!$L58</f>
        <v>0.10344827586206896</v>
      </c>
      <c r="E58" s="61">
        <f>'Relación Víctima_Denunciado '!E58/'Relación Víctima_Denunciado '!$L58</f>
        <v>0.37931034482758619</v>
      </c>
      <c r="F58" s="61">
        <f>'Relación Víctima_Denunciado '!F58/'Relación Víctima_Denunciado '!$L58</f>
        <v>0.33333333333333331</v>
      </c>
      <c r="G58" s="61">
        <f>'Relación Víctima_Denunciado '!H58/'Relación Víctima_Denunciado '!$L58</f>
        <v>0</v>
      </c>
      <c r="H58" s="61">
        <f>('Relación Víctima_Denunciado '!I58/'Relación Víctima_Denunciado '!$L58)</f>
        <v>0</v>
      </c>
      <c r="I58" s="61">
        <f>('Relación Víctima_Denunciado '!J58/'Relación Víctima_Denunciado '!$L58)</f>
        <v>0</v>
      </c>
      <c r="J58" s="61">
        <f>('Relación Víctima_Denunciado '!K58/'Relación Víctima_Denunciado '!$L58)</f>
        <v>2.2988505747126436E-2</v>
      </c>
    </row>
    <row r="59" spans="2:10" ht="20.100000000000001" customHeight="1" thickBot="1" x14ac:dyDescent="0.25">
      <c r="B59" s="4" t="s">
        <v>246</v>
      </c>
      <c r="C59" s="61">
        <f>'Relación Víctima_Denunciado '!C59/'Relación Víctima_Denunciado '!$L59</f>
        <v>7.2727272727272724E-2</v>
      </c>
      <c r="D59" s="61">
        <f>'Relación Víctima_Denunciado '!D59/'Relación Víctima_Denunciado '!$L59</f>
        <v>0</v>
      </c>
      <c r="E59" s="61">
        <f>'Relación Víctima_Denunciado '!E59/'Relación Víctima_Denunciado '!$L59</f>
        <v>0.42727272727272725</v>
      </c>
      <c r="F59" s="61">
        <f>'Relación Víctima_Denunciado '!F59/'Relación Víctima_Denunciado '!$L59</f>
        <v>0.41818181818181815</v>
      </c>
      <c r="G59" s="61">
        <f>'Relación Víctima_Denunciado '!H59/'Relación Víctima_Denunciado '!$L59</f>
        <v>8.1818181818181818E-2</v>
      </c>
      <c r="H59" s="61">
        <f>('Relación Víctima_Denunciado '!I59/'Relación Víctima_Denunciado '!$L59)</f>
        <v>0</v>
      </c>
      <c r="I59" s="61">
        <f>('Relación Víctima_Denunciado '!J59/'Relación Víctima_Denunciado '!$L59)</f>
        <v>0</v>
      </c>
      <c r="J59" s="61">
        <f>('Relación Víctima_Denunciado '!K59/'Relación Víctima_Denunciado '!$L59)</f>
        <v>0</v>
      </c>
    </row>
    <row r="60" spans="2:10" ht="20.100000000000001" customHeight="1" thickBot="1" x14ac:dyDescent="0.25">
      <c r="B60" s="4" t="s">
        <v>247</v>
      </c>
      <c r="C60" s="62">
        <f>'Relación Víctima_Denunciado '!C60/'Relación Víctima_Denunciado '!$L60</f>
        <v>0.22807017543859648</v>
      </c>
      <c r="D60" s="62">
        <f>'Relación Víctima_Denunciado '!D60/'Relación Víctima_Denunciado '!$L60</f>
        <v>1.7543859649122806E-2</v>
      </c>
      <c r="E60" s="62">
        <f>'Relación Víctima_Denunciado '!E60/'Relación Víctima_Denunciado '!$L60</f>
        <v>0.59649122807017541</v>
      </c>
      <c r="F60" s="62">
        <f>'Relación Víctima_Denunciado '!F60/'Relación Víctima_Denunciado '!$L60</f>
        <v>0.15789473684210525</v>
      </c>
      <c r="G60" s="61">
        <f>'Relación Víctima_Denunciado '!H60/'Relación Víctima_Denunciado '!$L60</f>
        <v>0</v>
      </c>
      <c r="H60" s="61">
        <f>('Relación Víctima_Denunciado '!I60/'Relación Víctima_Denunciado '!$L60)</f>
        <v>0</v>
      </c>
      <c r="I60" s="61">
        <f>('Relación Víctima_Denunciado '!J60/'Relación Víctima_Denunciado '!$L60)</f>
        <v>0</v>
      </c>
      <c r="J60" s="61">
        <f>('Relación Víctima_Denunciado '!K60/'Relación Víctima_Denunciado '!$L60)</f>
        <v>0</v>
      </c>
    </row>
    <row r="61" spans="2:10" ht="20.100000000000001" customHeight="1" thickBot="1" x14ac:dyDescent="0.25">
      <c r="B61" s="7" t="s">
        <v>22</v>
      </c>
      <c r="C61" s="32">
        <f>'Relación Víctima_Denunciado '!C61/'Relación Víctima_Denunciado '!$L61</f>
        <v>0.15836674403882675</v>
      </c>
      <c r="D61" s="32">
        <f>'Relación Víctima_Denunciado '!D61/'Relación Víctima_Denunciado '!$L61</f>
        <v>0.10814517830765985</v>
      </c>
      <c r="E61" s="32">
        <f>'Relación Víctima_Denunciado '!E61/'Relación Víctima_Denunciado '!$L61</f>
        <v>0.28159949356404307</v>
      </c>
      <c r="F61" s="32">
        <f>'Relación Víctima_Denunciado '!F61/'Relación Víctima_Denunciado '!$L61</f>
        <v>0.44397552226208059</v>
      </c>
      <c r="G61" s="32">
        <f>'Relación Víctima_Denunciado '!H61/'Relación Víctima_Denunciado '!$L61</f>
        <v>3.692762186115214E-3</v>
      </c>
      <c r="H61" s="32">
        <f>('Relación Víctima_Denunciado '!I61/'Relación Víctima_Denunciado '!$L61)</f>
        <v>6.3304494619117959E-4</v>
      </c>
      <c r="I61" s="32">
        <f>('Relación Víctima_Denunciado '!J61/'Relación Víctima_Denunciado '!$L61)</f>
        <v>1.1605824013504959E-3</v>
      </c>
      <c r="J61" s="32">
        <f>('Relación Víctima_Denunciado '!K61/'Relación Víctima_Denunciado '!$L61)</f>
        <v>2.4266722937328548E-3</v>
      </c>
    </row>
    <row r="63" spans="2:10" x14ac:dyDescent="0.2">
      <c r="C63" s="49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6" width="15" customWidth="1"/>
    <col min="17" max="17" width="14.125" bestFit="1" customWidth="1"/>
    <col min="18" max="18" width="22.75" hidden="1" customWidth="1"/>
    <col min="19" max="19" width="13.375" hidden="1" customWidth="1"/>
    <col min="20" max="20" width="12.875" bestFit="1" customWidth="1"/>
    <col min="21" max="26" width="15" customWidth="1"/>
  </cols>
  <sheetData>
    <row r="9" spans="2:26" ht="48.2" customHeight="1" x14ac:dyDescent="0.2">
      <c r="B9" s="10"/>
      <c r="C9" s="95" t="s">
        <v>126</v>
      </c>
      <c r="D9" s="95" t="s">
        <v>127</v>
      </c>
      <c r="E9" s="95" t="s">
        <v>128</v>
      </c>
      <c r="F9" s="95" t="s">
        <v>294</v>
      </c>
      <c r="G9" s="95" t="s">
        <v>129</v>
      </c>
      <c r="H9" s="95" t="s">
        <v>151</v>
      </c>
      <c r="I9" s="95" t="s">
        <v>130</v>
      </c>
      <c r="J9" s="95" t="s">
        <v>131</v>
      </c>
      <c r="K9" s="96"/>
      <c r="L9" s="96"/>
      <c r="M9" s="95" t="s">
        <v>132</v>
      </c>
      <c r="N9" s="95" t="s">
        <v>133</v>
      </c>
      <c r="O9" s="95" t="s">
        <v>134</v>
      </c>
      <c r="P9" s="96" t="s">
        <v>135</v>
      </c>
      <c r="Q9" s="96" t="s">
        <v>136</v>
      </c>
      <c r="R9" s="95" t="s">
        <v>137</v>
      </c>
      <c r="S9" s="95" t="s">
        <v>138</v>
      </c>
      <c r="T9" s="95" t="s">
        <v>139</v>
      </c>
      <c r="U9" s="95" t="s">
        <v>140</v>
      </c>
      <c r="V9" s="95" t="s">
        <v>141</v>
      </c>
      <c r="W9" s="95" t="s">
        <v>142</v>
      </c>
      <c r="X9" s="95" t="s">
        <v>143</v>
      </c>
      <c r="Y9" s="95" t="s">
        <v>144</v>
      </c>
      <c r="Z9" s="95" t="s">
        <v>145</v>
      </c>
    </row>
    <row r="10" spans="2:26" ht="73.5" customHeight="1" thickBot="1" x14ac:dyDescent="0.25">
      <c r="B10" s="10"/>
      <c r="C10" s="95"/>
      <c r="D10" s="95"/>
      <c r="E10" s="95"/>
      <c r="F10" s="95"/>
      <c r="G10" s="95"/>
      <c r="H10" s="95"/>
      <c r="I10" s="95"/>
      <c r="J10" s="26" t="s">
        <v>146</v>
      </c>
      <c r="K10" s="26" t="s">
        <v>147</v>
      </c>
      <c r="L10" s="26" t="s">
        <v>148</v>
      </c>
      <c r="M10" s="95"/>
      <c r="N10" s="95"/>
      <c r="O10" s="26" t="s">
        <v>35</v>
      </c>
      <c r="P10" s="26" t="s">
        <v>149</v>
      </c>
      <c r="Q10" s="26" t="s">
        <v>150</v>
      </c>
      <c r="R10" s="95"/>
      <c r="S10" s="95"/>
      <c r="T10" s="95"/>
      <c r="U10" s="95"/>
      <c r="V10" s="95"/>
      <c r="W10" s="95"/>
      <c r="X10" s="95"/>
      <c r="Y10" s="95"/>
      <c r="Z10" s="95"/>
    </row>
    <row r="11" spans="2:26" ht="20.100000000000001" customHeight="1" thickBot="1" x14ac:dyDescent="0.25">
      <c r="B11" s="3" t="s">
        <v>198</v>
      </c>
      <c r="C11" s="18">
        <v>1027</v>
      </c>
      <c r="D11" s="18">
        <v>439</v>
      </c>
      <c r="E11" s="18">
        <v>588</v>
      </c>
      <c r="F11" s="18">
        <v>0</v>
      </c>
      <c r="G11" s="18">
        <v>1136</v>
      </c>
      <c r="H11" s="18">
        <v>0</v>
      </c>
      <c r="I11" s="18">
        <v>0</v>
      </c>
      <c r="J11" s="18">
        <v>888</v>
      </c>
      <c r="K11" s="18">
        <v>50</v>
      </c>
      <c r="L11" s="18">
        <v>146</v>
      </c>
      <c r="M11" s="18">
        <v>28</v>
      </c>
      <c r="N11" s="18">
        <v>24</v>
      </c>
      <c r="O11" s="18">
        <v>83</v>
      </c>
      <c r="P11" s="18">
        <v>24</v>
      </c>
      <c r="Q11" s="18">
        <v>59</v>
      </c>
      <c r="R11" s="18">
        <v>760964</v>
      </c>
      <c r="S11" s="18">
        <v>371861</v>
      </c>
      <c r="T11" s="65">
        <f>+(G11/R11)*100</f>
        <v>0.14928432882501669</v>
      </c>
      <c r="U11" s="65">
        <f>+(G11/S11)*100</f>
        <v>0.30549049241517662</v>
      </c>
      <c r="V11" s="65">
        <f>+(C11/S11)*100</f>
        <v>0.27617846453379086</v>
      </c>
      <c r="W11" s="51">
        <f t="shared" ref="W11" si="0">+O11/G11</f>
        <v>7.3063380281690141E-2</v>
      </c>
      <c r="X11" s="51">
        <f t="shared" ref="X11:X42" si="1">O11/C11</f>
        <v>8.0817916260954234E-2</v>
      </c>
      <c r="Y11" s="51">
        <f>'Órdenes y Medidas'!C14/'Denuncias-Renuncias'!G11</f>
        <v>0.22623239436619719</v>
      </c>
      <c r="Z11" s="51">
        <f>'Órdenes y Medidas'!C14/'Denuncias-Renuncias'!C11</f>
        <v>0.25024342745861733</v>
      </c>
    </row>
    <row r="12" spans="2:26" ht="20.100000000000001" customHeight="1" thickBot="1" x14ac:dyDescent="0.25">
      <c r="B12" s="4" t="s">
        <v>199</v>
      </c>
      <c r="C12" s="19">
        <v>1058</v>
      </c>
      <c r="D12" s="19">
        <v>871</v>
      </c>
      <c r="E12" s="19">
        <v>187</v>
      </c>
      <c r="F12" s="19">
        <v>2</v>
      </c>
      <c r="G12" s="19">
        <v>1622</v>
      </c>
      <c r="H12" s="19">
        <v>3</v>
      </c>
      <c r="I12" s="19">
        <v>0</v>
      </c>
      <c r="J12" s="19">
        <v>918</v>
      </c>
      <c r="K12" s="19">
        <v>2</v>
      </c>
      <c r="L12" s="19">
        <v>140</v>
      </c>
      <c r="M12" s="19">
        <v>81</v>
      </c>
      <c r="N12" s="19">
        <v>478</v>
      </c>
      <c r="O12" s="19">
        <v>72</v>
      </c>
      <c r="P12" s="19">
        <v>69</v>
      </c>
      <c r="Q12" s="19">
        <v>3</v>
      </c>
      <c r="R12" s="19">
        <v>1341909</v>
      </c>
      <c r="S12" s="19">
        <v>680409</v>
      </c>
      <c r="T12" s="65">
        <f t="shared" ref="T12:T60" si="2">+(G12/R12)*100</f>
        <v>0.12087257779774933</v>
      </c>
      <c r="U12" s="65">
        <f t="shared" ref="U12:U60" si="3">+(G12/S12)*100</f>
        <v>0.23838602957926774</v>
      </c>
      <c r="V12" s="65">
        <f t="shared" ref="V12:V60" si="4">+(C12/S12)*100</f>
        <v>0.15549470979954705</v>
      </c>
      <c r="W12" s="51">
        <f t="shared" ref="W12:W60" si="5">+O12/G12</f>
        <v>4.4389642416769418E-2</v>
      </c>
      <c r="X12" s="51">
        <f t="shared" si="1"/>
        <v>6.8052930056710773E-2</v>
      </c>
      <c r="Y12" s="51">
        <f>'Órdenes y Medidas'!C15/'Denuncias-Renuncias'!G12</f>
        <v>0.14488286066584463</v>
      </c>
      <c r="Z12" s="51">
        <f>'Órdenes y Medidas'!C15/'Denuncias-Renuncias'!C12</f>
        <v>0.22211720226843101</v>
      </c>
    </row>
    <row r="13" spans="2:26" ht="20.100000000000001" customHeight="1" thickBot="1" x14ac:dyDescent="0.25">
      <c r="B13" s="4" t="s">
        <v>200</v>
      </c>
      <c r="C13" s="19">
        <v>620</v>
      </c>
      <c r="D13" s="19">
        <v>579</v>
      </c>
      <c r="E13" s="19">
        <v>41</v>
      </c>
      <c r="F13" s="19">
        <v>2</v>
      </c>
      <c r="G13" s="19">
        <v>620</v>
      </c>
      <c r="H13" s="19">
        <v>2</v>
      </c>
      <c r="I13" s="19">
        <v>0</v>
      </c>
      <c r="J13" s="19">
        <v>573</v>
      </c>
      <c r="K13" s="19">
        <v>4</v>
      </c>
      <c r="L13" s="19">
        <v>30</v>
      </c>
      <c r="M13" s="19">
        <v>11</v>
      </c>
      <c r="N13" s="19">
        <v>0</v>
      </c>
      <c r="O13" s="19">
        <v>21</v>
      </c>
      <c r="P13" s="19">
        <v>15</v>
      </c>
      <c r="Q13" s="19">
        <v>6</v>
      </c>
      <c r="R13" s="19">
        <v>774313</v>
      </c>
      <c r="S13" s="19">
        <v>395658</v>
      </c>
      <c r="T13" s="65">
        <f t="shared" si="2"/>
        <v>8.007097904852431E-2</v>
      </c>
      <c r="U13" s="65">
        <f t="shared" si="3"/>
        <v>0.15670098923818046</v>
      </c>
      <c r="V13" s="65">
        <f t="shared" si="4"/>
        <v>0.15670098923818046</v>
      </c>
      <c r="W13" s="51">
        <f t="shared" si="5"/>
        <v>3.3870967741935487E-2</v>
      </c>
      <c r="X13" s="51">
        <f t="shared" si="1"/>
        <v>3.3870967741935487E-2</v>
      </c>
      <c r="Y13" s="51">
        <f>'Órdenes y Medidas'!C16/'Denuncias-Renuncias'!G13</f>
        <v>0.17258064516129032</v>
      </c>
      <c r="Z13" s="51">
        <f>'Órdenes y Medidas'!C16/'Denuncias-Renuncias'!C13</f>
        <v>0.17258064516129032</v>
      </c>
    </row>
    <row r="14" spans="2:26" ht="20.100000000000001" customHeight="1" thickBot="1" x14ac:dyDescent="0.25">
      <c r="B14" s="4" t="s">
        <v>201</v>
      </c>
      <c r="C14" s="19">
        <v>1176</v>
      </c>
      <c r="D14" s="19">
        <v>1001</v>
      </c>
      <c r="E14" s="19">
        <v>175</v>
      </c>
      <c r="F14" s="19">
        <v>3</v>
      </c>
      <c r="G14" s="19">
        <v>1250</v>
      </c>
      <c r="H14" s="19">
        <v>5</v>
      </c>
      <c r="I14" s="19">
        <v>0</v>
      </c>
      <c r="J14" s="19">
        <v>944</v>
      </c>
      <c r="K14" s="19">
        <v>27</v>
      </c>
      <c r="L14" s="19">
        <v>124</v>
      </c>
      <c r="M14" s="19">
        <v>136</v>
      </c>
      <c r="N14" s="19">
        <v>14</v>
      </c>
      <c r="O14" s="19">
        <v>38</v>
      </c>
      <c r="P14" s="19">
        <v>28</v>
      </c>
      <c r="Q14" s="19">
        <v>10</v>
      </c>
      <c r="R14" s="19">
        <v>939741</v>
      </c>
      <c r="S14" s="19">
        <v>477226</v>
      </c>
      <c r="T14" s="65">
        <f t="shared" si="2"/>
        <v>0.13301537338479433</v>
      </c>
      <c r="U14" s="65">
        <f t="shared" si="3"/>
        <v>0.26193040613881052</v>
      </c>
      <c r="V14" s="65">
        <f t="shared" si="4"/>
        <v>0.24642412609539296</v>
      </c>
      <c r="W14" s="51">
        <f t="shared" si="5"/>
        <v>3.04E-2</v>
      </c>
      <c r="X14" s="51">
        <f t="shared" si="1"/>
        <v>3.2312925170068028E-2</v>
      </c>
      <c r="Y14" s="51">
        <f>'Órdenes y Medidas'!C17/'Denuncias-Renuncias'!G14</f>
        <v>0.188</v>
      </c>
      <c r="Z14" s="51">
        <f>'Órdenes y Medidas'!C17/'Denuncias-Renuncias'!C14</f>
        <v>0.19982993197278912</v>
      </c>
    </row>
    <row r="15" spans="2:26" ht="20.100000000000001" customHeight="1" thickBot="1" x14ac:dyDescent="0.25">
      <c r="B15" s="4" t="s">
        <v>202</v>
      </c>
      <c r="C15" s="19">
        <v>565</v>
      </c>
      <c r="D15" s="19">
        <v>351</v>
      </c>
      <c r="E15" s="19">
        <v>214</v>
      </c>
      <c r="F15" s="19">
        <v>0</v>
      </c>
      <c r="G15" s="19">
        <v>573</v>
      </c>
      <c r="H15" s="19">
        <v>0</v>
      </c>
      <c r="I15" s="19">
        <v>0</v>
      </c>
      <c r="J15" s="19">
        <v>438</v>
      </c>
      <c r="K15" s="19">
        <v>4</v>
      </c>
      <c r="L15" s="19">
        <v>84</v>
      </c>
      <c r="M15" s="19">
        <v>47</v>
      </c>
      <c r="N15" s="19">
        <v>0</v>
      </c>
      <c r="O15" s="19">
        <v>30</v>
      </c>
      <c r="P15" s="19">
        <v>17</v>
      </c>
      <c r="Q15" s="19">
        <v>13</v>
      </c>
      <c r="R15" s="19">
        <v>535734</v>
      </c>
      <c r="S15" s="19">
        <v>270072</v>
      </c>
      <c r="T15" s="65">
        <f t="shared" si="2"/>
        <v>0.1069560640168442</v>
      </c>
      <c r="U15" s="65">
        <f t="shared" si="3"/>
        <v>0.21216564471696436</v>
      </c>
      <c r="V15" s="65">
        <f t="shared" si="4"/>
        <v>0.20920347166681474</v>
      </c>
      <c r="W15" s="51">
        <f t="shared" si="5"/>
        <v>5.2356020942408377E-2</v>
      </c>
      <c r="X15" s="51">
        <f t="shared" si="1"/>
        <v>5.3097345132743362E-2</v>
      </c>
      <c r="Y15" s="51">
        <f>'Órdenes y Medidas'!C18/'Denuncias-Renuncias'!G15</f>
        <v>0.23734729493891799</v>
      </c>
      <c r="Z15" s="51">
        <f>'Órdenes y Medidas'!C18/'Denuncias-Renuncias'!C15</f>
        <v>0.24070796460176991</v>
      </c>
    </row>
    <row r="16" spans="2:26" ht="20.100000000000001" customHeight="1" thickBot="1" x14ac:dyDescent="0.25">
      <c r="B16" s="4" t="s">
        <v>203</v>
      </c>
      <c r="C16" s="19">
        <v>517</v>
      </c>
      <c r="D16" s="19">
        <v>395</v>
      </c>
      <c r="E16" s="19">
        <v>122</v>
      </c>
      <c r="F16" s="19">
        <v>3</v>
      </c>
      <c r="G16" s="19">
        <v>543</v>
      </c>
      <c r="H16" s="19">
        <v>0</v>
      </c>
      <c r="I16" s="19">
        <v>2</v>
      </c>
      <c r="J16" s="19">
        <v>471</v>
      </c>
      <c r="K16" s="19">
        <v>6</v>
      </c>
      <c r="L16" s="19">
        <v>49</v>
      </c>
      <c r="M16" s="19">
        <v>13</v>
      </c>
      <c r="N16" s="19">
        <v>2</v>
      </c>
      <c r="O16" s="19">
        <v>31</v>
      </c>
      <c r="P16" s="19">
        <v>26</v>
      </c>
      <c r="Q16" s="19">
        <v>5</v>
      </c>
      <c r="R16" s="19">
        <v>619055</v>
      </c>
      <c r="S16" s="19">
        <v>312583</v>
      </c>
      <c r="T16" s="65">
        <f t="shared" si="2"/>
        <v>8.7714338790575969E-2</v>
      </c>
      <c r="U16" s="65">
        <f t="shared" si="3"/>
        <v>0.17371386159835947</v>
      </c>
      <c r="V16" s="65">
        <f t="shared" si="4"/>
        <v>0.16539607080359459</v>
      </c>
      <c r="W16" s="51">
        <f t="shared" si="5"/>
        <v>5.70902394106814E-2</v>
      </c>
      <c r="X16" s="51">
        <f t="shared" si="1"/>
        <v>5.9961315280464215E-2</v>
      </c>
      <c r="Y16" s="51">
        <f>'Órdenes y Medidas'!C19/'Denuncias-Renuncias'!G16</f>
        <v>0.19152854511970535</v>
      </c>
      <c r="Z16" s="51">
        <f>'Órdenes y Medidas'!C19/'Denuncias-Renuncias'!C16</f>
        <v>0.20116054158607349</v>
      </c>
    </row>
    <row r="17" spans="2:26" ht="20.100000000000001" customHeight="1" thickBot="1" x14ac:dyDescent="0.25">
      <c r="B17" s="4" t="s">
        <v>204</v>
      </c>
      <c r="C17" s="19">
        <v>1959</v>
      </c>
      <c r="D17" s="19">
        <v>1221</v>
      </c>
      <c r="E17" s="19">
        <v>738</v>
      </c>
      <c r="F17" s="19">
        <v>9</v>
      </c>
      <c r="G17" s="19">
        <v>2197</v>
      </c>
      <c r="H17" s="19">
        <v>32</v>
      </c>
      <c r="I17" s="19">
        <v>5</v>
      </c>
      <c r="J17" s="19">
        <v>1377</v>
      </c>
      <c r="K17" s="19">
        <v>59</v>
      </c>
      <c r="L17" s="19">
        <v>435</v>
      </c>
      <c r="M17" s="19">
        <v>286</v>
      </c>
      <c r="N17" s="19">
        <v>3</v>
      </c>
      <c r="O17" s="19">
        <v>164</v>
      </c>
      <c r="P17" s="19">
        <v>91</v>
      </c>
      <c r="Q17" s="19">
        <v>73</v>
      </c>
      <c r="R17" s="19">
        <v>1860686</v>
      </c>
      <c r="S17" s="19">
        <v>950294</v>
      </c>
      <c r="T17" s="65">
        <f t="shared" si="2"/>
        <v>0.11807473157749346</v>
      </c>
      <c r="U17" s="65">
        <f t="shared" si="3"/>
        <v>0.23119161017537732</v>
      </c>
      <c r="V17" s="65">
        <f t="shared" si="4"/>
        <v>0.20614672932797637</v>
      </c>
      <c r="W17" s="51">
        <f t="shared" si="5"/>
        <v>7.4647246244879381E-2</v>
      </c>
      <c r="X17" s="51">
        <f t="shared" si="1"/>
        <v>8.3716181725370084E-2</v>
      </c>
      <c r="Y17" s="51">
        <f>'Órdenes y Medidas'!C20/'Denuncias-Renuncias'!G17</f>
        <v>0.19162494310423306</v>
      </c>
      <c r="Z17" s="51">
        <f>'Órdenes y Medidas'!C20/'Denuncias-Renuncias'!C17</f>
        <v>0.21490556406329761</v>
      </c>
    </row>
    <row r="18" spans="2:26" ht="20.100000000000001" customHeight="1" thickBot="1" x14ac:dyDescent="0.25">
      <c r="B18" s="4" t="s">
        <v>205</v>
      </c>
      <c r="C18" s="19">
        <v>1790</v>
      </c>
      <c r="D18" s="19">
        <v>1497</v>
      </c>
      <c r="E18" s="19">
        <v>293</v>
      </c>
      <c r="F18" s="19">
        <v>0</v>
      </c>
      <c r="G18" s="19">
        <v>1890</v>
      </c>
      <c r="H18" s="19">
        <v>41</v>
      </c>
      <c r="I18" s="19">
        <v>0</v>
      </c>
      <c r="J18" s="19">
        <v>1319</v>
      </c>
      <c r="K18" s="19">
        <v>5</v>
      </c>
      <c r="L18" s="19">
        <v>257</v>
      </c>
      <c r="M18" s="19">
        <v>266</v>
      </c>
      <c r="N18" s="19">
        <v>2</v>
      </c>
      <c r="O18" s="19">
        <v>196</v>
      </c>
      <c r="P18" s="19">
        <v>144</v>
      </c>
      <c r="Q18" s="19">
        <v>52</v>
      </c>
      <c r="R18" s="19">
        <v>1968624</v>
      </c>
      <c r="S18" s="19">
        <v>1008359</v>
      </c>
      <c r="T18" s="65">
        <f t="shared" si="2"/>
        <v>9.6006144393241163E-2</v>
      </c>
      <c r="U18" s="65">
        <f t="shared" si="3"/>
        <v>0.18743324550085833</v>
      </c>
      <c r="V18" s="65">
        <f t="shared" si="4"/>
        <v>0.17751614256430498</v>
      </c>
      <c r="W18" s="51">
        <f t="shared" si="5"/>
        <v>0.1037037037037037</v>
      </c>
      <c r="X18" s="51">
        <f t="shared" si="1"/>
        <v>0.10949720670391061</v>
      </c>
      <c r="Y18" s="51">
        <f>'Órdenes y Medidas'!C21/'Denuncias-Renuncias'!G18</f>
        <v>0.24285714285714285</v>
      </c>
      <c r="Z18" s="51">
        <f>'Órdenes y Medidas'!C21/'Denuncias-Renuncias'!C18</f>
        <v>0.25642458100558657</v>
      </c>
    </row>
    <row r="19" spans="2:26" ht="20.100000000000001" customHeight="1" thickBot="1" x14ac:dyDescent="0.25">
      <c r="B19" s="4" t="s">
        <v>206</v>
      </c>
      <c r="C19" s="19">
        <v>141</v>
      </c>
      <c r="D19" s="19">
        <v>88</v>
      </c>
      <c r="E19" s="19">
        <v>53</v>
      </c>
      <c r="F19" s="19">
        <v>0</v>
      </c>
      <c r="G19" s="19">
        <v>147</v>
      </c>
      <c r="H19" s="19">
        <v>0</v>
      </c>
      <c r="I19" s="19">
        <v>0</v>
      </c>
      <c r="J19" s="19">
        <v>87</v>
      </c>
      <c r="K19" s="19">
        <v>0</v>
      </c>
      <c r="L19" s="19">
        <v>46</v>
      </c>
      <c r="M19" s="19">
        <v>4</v>
      </c>
      <c r="N19" s="19">
        <v>10</v>
      </c>
      <c r="O19" s="19">
        <v>17</v>
      </c>
      <c r="P19" s="19">
        <v>9</v>
      </c>
      <c r="Q19" s="19">
        <v>8</v>
      </c>
      <c r="R19" s="19">
        <v>228519</v>
      </c>
      <c r="S19" s="19">
        <v>112527</v>
      </c>
      <c r="T19" s="65">
        <f t="shared" si="2"/>
        <v>6.432725506413034E-2</v>
      </c>
      <c r="U19" s="65">
        <f t="shared" si="3"/>
        <v>0.13063531419126076</v>
      </c>
      <c r="V19" s="65">
        <f t="shared" si="4"/>
        <v>0.12530326055080115</v>
      </c>
      <c r="W19" s="51">
        <f t="shared" si="5"/>
        <v>0.11564625850340136</v>
      </c>
      <c r="X19" s="51">
        <f t="shared" si="1"/>
        <v>0.12056737588652482</v>
      </c>
      <c r="Y19" s="51">
        <f>'Órdenes y Medidas'!C22/'Denuncias-Renuncias'!G19</f>
        <v>0.27891156462585032</v>
      </c>
      <c r="Z19" s="51">
        <f>'Órdenes y Medidas'!C22/'Denuncias-Renuncias'!C19</f>
        <v>0.29078014184397161</v>
      </c>
    </row>
    <row r="20" spans="2:26" ht="20.100000000000001" customHeight="1" thickBot="1" x14ac:dyDescent="0.25">
      <c r="B20" s="4" t="s">
        <v>207</v>
      </c>
      <c r="C20" s="19">
        <v>51</v>
      </c>
      <c r="D20" s="19">
        <v>20</v>
      </c>
      <c r="E20" s="19">
        <v>31</v>
      </c>
      <c r="F20" s="19">
        <v>0</v>
      </c>
      <c r="G20" s="19">
        <v>51</v>
      </c>
      <c r="H20" s="19">
        <v>0</v>
      </c>
      <c r="I20" s="19">
        <v>0</v>
      </c>
      <c r="J20" s="19">
        <v>44</v>
      </c>
      <c r="K20" s="19">
        <v>0</v>
      </c>
      <c r="L20" s="19">
        <v>2</v>
      </c>
      <c r="M20" s="19">
        <v>5</v>
      </c>
      <c r="N20" s="19">
        <v>0</v>
      </c>
      <c r="O20" s="19">
        <v>2</v>
      </c>
      <c r="P20" s="19">
        <v>0</v>
      </c>
      <c r="Q20" s="19">
        <v>2</v>
      </c>
      <c r="R20" s="19">
        <v>135309</v>
      </c>
      <c r="S20" s="19">
        <v>66688</v>
      </c>
      <c r="T20" s="65">
        <f t="shared" si="2"/>
        <v>3.7691506108241138E-2</v>
      </c>
      <c r="U20" s="65">
        <f t="shared" si="3"/>
        <v>7.6475527831094042E-2</v>
      </c>
      <c r="V20" s="65">
        <f t="shared" si="4"/>
        <v>7.6475527831094042E-2</v>
      </c>
      <c r="W20" s="51">
        <f t="shared" si="5"/>
        <v>3.9215686274509803E-2</v>
      </c>
      <c r="X20" s="51">
        <f t="shared" si="1"/>
        <v>3.9215686274509803E-2</v>
      </c>
      <c r="Y20" s="51">
        <f>'Órdenes y Medidas'!C23/'Denuncias-Renuncias'!G20</f>
        <v>0.25490196078431371</v>
      </c>
      <c r="Z20" s="51">
        <f>'Órdenes y Medidas'!C23/'Denuncias-Renuncias'!C20</f>
        <v>0.25490196078431371</v>
      </c>
    </row>
    <row r="21" spans="2:26" ht="20.100000000000001" customHeight="1" thickBot="1" x14ac:dyDescent="0.25">
      <c r="B21" s="4" t="s">
        <v>208</v>
      </c>
      <c r="C21" s="19">
        <v>751</v>
      </c>
      <c r="D21" s="19">
        <v>422</v>
      </c>
      <c r="E21" s="19">
        <v>329</v>
      </c>
      <c r="F21" s="19">
        <v>11</v>
      </c>
      <c r="G21" s="19">
        <v>957</v>
      </c>
      <c r="H21" s="19">
        <v>10</v>
      </c>
      <c r="I21" s="19">
        <v>0</v>
      </c>
      <c r="J21" s="19">
        <v>591</v>
      </c>
      <c r="K21" s="19">
        <v>16</v>
      </c>
      <c r="L21" s="19">
        <v>275</v>
      </c>
      <c r="M21" s="19">
        <v>52</v>
      </c>
      <c r="N21" s="19">
        <v>13</v>
      </c>
      <c r="O21" s="19">
        <v>197</v>
      </c>
      <c r="P21" s="19">
        <v>89</v>
      </c>
      <c r="Q21" s="19">
        <v>108</v>
      </c>
      <c r="R21" s="19">
        <v>987763</v>
      </c>
      <c r="S21" s="19">
        <v>504101</v>
      </c>
      <c r="T21" s="65">
        <f t="shared" si="2"/>
        <v>9.6885588952005691E-2</v>
      </c>
      <c r="U21" s="65">
        <f t="shared" si="3"/>
        <v>0.18984290846477195</v>
      </c>
      <c r="V21" s="65">
        <f t="shared" si="4"/>
        <v>0.14897808177329544</v>
      </c>
      <c r="W21" s="51">
        <f t="shared" si="5"/>
        <v>0.20585161964472309</v>
      </c>
      <c r="X21" s="51">
        <f t="shared" si="1"/>
        <v>0.2623169107856192</v>
      </c>
      <c r="Y21" s="51">
        <f>'Órdenes y Medidas'!C24/'Denuncias-Renuncias'!G21</f>
        <v>0.15569487983281086</v>
      </c>
      <c r="Z21" s="51">
        <f>'Órdenes y Medidas'!C24/'Denuncias-Renuncias'!C21</f>
        <v>0.19840213049267644</v>
      </c>
    </row>
    <row r="22" spans="2:26" ht="20.100000000000001" customHeight="1" thickBot="1" x14ac:dyDescent="0.25">
      <c r="B22" s="4" t="s">
        <v>209</v>
      </c>
      <c r="C22" s="19">
        <v>847</v>
      </c>
      <c r="D22" s="19">
        <v>507</v>
      </c>
      <c r="E22" s="19">
        <v>340</v>
      </c>
      <c r="F22" s="19">
        <v>4</v>
      </c>
      <c r="G22" s="19">
        <v>888</v>
      </c>
      <c r="H22" s="19">
        <v>6</v>
      </c>
      <c r="I22" s="19">
        <v>2</v>
      </c>
      <c r="J22" s="19">
        <v>534</v>
      </c>
      <c r="K22" s="19">
        <v>8</v>
      </c>
      <c r="L22" s="19">
        <v>162</v>
      </c>
      <c r="M22" s="19">
        <v>139</v>
      </c>
      <c r="N22" s="19">
        <v>37</v>
      </c>
      <c r="O22" s="19">
        <v>180</v>
      </c>
      <c r="P22" s="19">
        <v>125</v>
      </c>
      <c r="Q22" s="19">
        <v>55</v>
      </c>
      <c r="R22" s="19">
        <v>1009599</v>
      </c>
      <c r="S22" s="19">
        <v>528121</v>
      </c>
      <c r="T22" s="65">
        <f t="shared" si="2"/>
        <v>8.7955713109858474E-2</v>
      </c>
      <c r="U22" s="65">
        <f t="shared" si="3"/>
        <v>0.16814328534559314</v>
      </c>
      <c r="V22" s="65">
        <f t="shared" si="4"/>
        <v>0.16037991293661868</v>
      </c>
      <c r="W22" s="51">
        <f t="shared" si="5"/>
        <v>0.20270270270270271</v>
      </c>
      <c r="X22" s="51">
        <f t="shared" si="1"/>
        <v>0.21251475796930341</v>
      </c>
      <c r="Y22" s="51">
        <f>'Órdenes y Medidas'!C25/'Denuncias-Renuncias'!G22</f>
        <v>0.22635135135135134</v>
      </c>
      <c r="Z22" s="51">
        <f>'Órdenes y Medidas'!C25/'Denuncias-Renuncias'!C22</f>
        <v>0.23730814639905548</v>
      </c>
    </row>
    <row r="23" spans="2:26" ht="20.100000000000001" customHeight="1" thickBot="1" x14ac:dyDescent="0.25">
      <c r="B23" s="4" t="s">
        <v>210</v>
      </c>
      <c r="C23" s="19">
        <v>1436</v>
      </c>
      <c r="D23" s="19">
        <v>828</v>
      </c>
      <c r="E23" s="19">
        <v>608</v>
      </c>
      <c r="F23" s="19">
        <v>1</v>
      </c>
      <c r="G23" s="19">
        <v>1562</v>
      </c>
      <c r="H23" s="19">
        <v>86</v>
      </c>
      <c r="I23" s="19">
        <v>10</v>
      </c>
      <c r="J23" s="19">
        <v>832</v>
      </c>
      <c r="K23" s="19">
        <v>76</v>
      </c>
      <c r="L23" s="19">
        <v>340</v>
      </c>
      <c r="M23" s="19">
        <v>173</v>
      </c>
      <c r="N23" s="19">
        <v>45</v>
      </c>
      <c r="O23" s="19">
        <v>241</v>
      </c>
      <c r="P23" s="19">
        <v>139</v>
      </c>
      <c r="Q23" s="19">
        <v>102</v>
      </c>
      <c r="R23" s="19">
        <v>1231768</v>
      </c>
      <c r="S23" s="19">
        <v>617858</v>
      </c>
      <c r="T23" s="65">
        <f t="shared" si="2"/>
        <v>0.12680959401445727</v>
      </c>
      <c r="U23" s="65">
        <f t="shared" si="3"/>
        <v>0.25280889783736715</v>
      </c>
      <c r="V23" s="65">
        <f t="shared" si="4"/>
        <v>0.23241586254446814</v>
      </c>
      <c r="W23" s="51">
        <f t="shared" si="5"/>
        <v>0.15428937259923176</v>
      </c>
      <c r="X23" s="51">
        <f t="shared" si="1"/>
        <v>0.16782729805013927</v>
      </c>
      <c r="Y23" s="51">
        <f>'Órdenes y Medidas'!C26/'Denuncias-Renuncias'!G23</f>
        <v>0.20614596670934698</v>
      </c>
      <c r="Z23" s="51">
        <f>'Órdenes y Medidas'!C26/'Denuncias-Renuncias'!C23</f>
        <v>0.22423398328690808</v>
      </c>
    </row>
    <row r="24" spans="2:26" ht="20.100000000000001" customHeight="1" thickBot="1" x14ac:dyDescent="0.25">
      <c r="B24" s="4" t="s">
        <v>211</v>
      </c>
      <c r="C24" s="19">
        <v>1167</v>
      </c>
      <c r="D24" s="19">
        <v>875</v>
      </c>
      <c r="E24" s="19">
        <v>292</v>
      </c>
      <c r="F24" s="19">
        <v>3</v>
      </c>
      <c r="G24" s="19">
        <v>1507</v>
      </c>
      <c r="H24" s="19">
        <v>3</v>
      </c>
      <c r="I24" s="19">
        <v>1</v>
      </c>
      <c r="J24" s="19">
        <v>795</v>
      </c>
      <c r="K24" s="19">
        <v>49</v>
      </c>
      <c r="L24" s="19">
        <v>237</v>
      </c>
      <c r="M24" s="19">
        <v>375</v>
      </c>
      <c r="N24" s="19">
        <v>47</v>
      </c>
      <c r="O24" s="19">
        <v>153</v>
      </c>
      <c r="P24" s="19">
        <v>78</v>
      </c>
      <c r="Q24" s="19">
        <v>75</v>
      </c>
      <c r="R24" s="19">
        <v>1159890</v>
      </c>
      <c r="S24" s="19">
        <v>583826</v>
      </c>
      <c r="T24" s="65">
        <f t="shared" si="2"/>
        <v>0.12992611368319409</v>
      </c>
      <c r="U24" s="65">
        <f t="shared" si="3"/>
        <v>0.25812485226762766</v>
      </c>
      <c r="V24" s="65">
        <f t="shared" si="4"/>
        <v>0.19988832289072428</v>
      </c>
      <c r="W24" s="51">
        <f t="shared" si="5"/>
        <v>0.10152621101526212</v>
      </c>
      <c r="X24" s="51">
        <f t="shared" si="1"/>
        <v>0.13110539845758354</v>
      </c>
      <c r="Y24" s="51">
        <f>'Órdenes y Medidas'!C27/'Denuncias-Renuncias'!G24</f>
        <v>9.5554080955540813E-2</v>
      </c>
      <c r="Z24" s="51">
        <f>'Órdenes y Medidas'!C27/'Denuncias-Renuncias'!C24</f>
        <v>0.12339331619537275</v>
      </c>
    </row>
    <row r="25" spans="2:26" ht="20.100000000000001" customHeight="1" thickBot="1" x14ac:dyDescent="0.25">
      <c r="B25" s="4" t="s">
        <v>212</v>
      </c>
      <c r="C25" s="19">
        <v>1315</v>
      </c>
      <c r="D25" s="19">
        <v>885</v>
      </c>
      <c r="E25" s="19">
        <v>430</v>
      </c>
      <c r="F25" s="19">
        <v>0</v>
      </c>
      <c r="G25" s="19">
        <v>1336</v>
      </c>
      <c r="H25" s="19">
        <v>0</v>
      </c>
      <c r="I25" s="19">
        <v>0</v>
      </c>
      <c r="J25" s="19">
        <v>1005</v>
      </c>
      <c r="K25" s="19">
        <v>35</v>
      </c>
      <c r="L25" s="19">
        <v>275</v>
      </c>
      <c r="M25" s="19">
        <v>15</v>
      </c>
      <c r="N25" s="19">
        <v>6</v>
      </c>
      <c r="O25" s="19">
        <v>162</v>
      </c>
      <c r="P25" s="19">
        <v>85</v>
      </c>
      <c r="Q25" s="19">
        <v>77</v>
      </c>
      <c r="R25" s="19">
        <v>1078864</v>
      </c>
      <c r="S25" s="19">
        <v>549891</v>
      </c>
      <c r="T25" s="65">
        <f t="shared" si="2"/>
        <v>0.12383395868246601</v>
      </c>
      <c r="U25" s="65">
        <f t="shared" si="3"/>
        <v>0.24295724061677679</v>
      </c>
      <c r="V25" s="65">
        <f t="shared" si="4"/>
        <v>0.23913830195438734</v>
      </c>
      <c r="W25" s="51">
        <f t="shared" si="5"/>
        <v>0.12125748502994012</v>
      </c>
      <c r="X25" s="51">
        <f t="shared" si="1"/>
        <v>0.12319391634980989</v>
      </c>
      <c r="Y25" s="51">
        <f>'Órdenes y Medidas'!C28/'Denuncias-Renuncias'!G25</f>
        <v>0.18712574850299402</v>
      </c>
      <c r="Z25" s="51">
        <f>'Órdenes y Medidas'!C28/'Denuncias-Renuncias'!C25</f>
        <v>0.19011406844106463</v>
      </c>
    </row>
    <row r="26" spans="2:26" ht="20.100000000000001" customHeight="1" thickBot="1" x14ac:dyDescent="0.25">
      <c r="B26" s="5" t="s">
        <v>213</v>
      </c>
      <c r="C26" s="27">
        <v>447</v>
      </c>
      <c r="D26" s="27">
        <v>310</v>
      </c>
      <c r="E26" s="27">
        <v>137</v>
      </c>
      <c r="F26" s="27">
        <v>0</v>
      </c>
      <c r="G26" s="27">
        <v>546</v>
      </c>
      <c r="H26" s="27">
        <v>0</v>
      </c>
      <c r="I26" s="27">
        <v>0</v>
      </c>
      <c r="J26" s="27">
        <v>411</v>
      </c>
      <c r="K26" s="27">
        <v>10</v>
      </c>
      <c r="L26" s="27">
        <v>103</v>
      </c>
      <c r="M26" s="27">
        <v>2</v>
      </c>
      <c r="N26" s="27">
        <v>20</v>
      </c>
      <c r="O26" s="27">
        <v>43</v>
      </c>
      <c r="P26" s="27">
        <v>27</v>
      </c>
      <c r="Q26" s="27">
        <v>16</v>
      </c>
      <c r="R26" s="27">
        <v>590851</v>
      </c>
      <c r="S26" s="27">
        <v>304529</v>
      </c>
      <c r="T26" s="65">
        <f t="shared" si="2"/>
        <v>9.2409084523847815E-2</v>
      </c>
      <c r="U26" s="65">
        <f t="shared" si="3"/>
        <v>0.17929326927813113</v>
      </c>
      <c r="V26" s="65">
        <f t="shared" si="4"/>
        <v>0.14678405012330517</v>
      </c>
      <c r="W26" s="51">
        <f t="shared" si="5"/>
        <v>7.8754578754578752E-2</v>
      </c>
      <c r="X26" s="51">
        <f t="shared" si="1"/>
        <v>9.6196868008948541E-2</v>
      </c>
      <c r="Y26" s="51">
        <f>'Órdenes y Medidas'!C29/'Denuncias-Renuncias'!G26</f>
        <v>0.152014652014652</v>
      </c>
      <c r="Z26" s="51">
        <f>'Órdenes y Medidas'!C29/'Denuncias-Renuncias'!C26</f>
        <v>0.18568232662192394</v>
      </c>
    </row>
    <row r="27" spans="2:26" ht="20.100000000000001" customHeight="1" thickBot="1" x14ac:dyDescent="0.25">
      <c r="B27" s="6" t="s">
        <v>214</v>
      </c>
      <c r="C27" s="29">
        <v>100</v>
      </c>
      <c r="D27" s="29">
        <v>58</v>
      </c>
      <c r="E27" s="29">
        <v>42</v>
      </c>
      <c r="F27" s="29">
        <v>0</v>
      </c>
      <c r="G27" s="29">
        <v>100</v>
      </c>
      <c r="H27" s="29">
        <v>0</v>
      </c>
      <c r="I27" s="29">
        <v>0</v>
      </c>
      <c r="J27" s="29">
        <v>65</v>
      </c>
      <c r="K27" s="29">
        <v>0</v>
      </c>
      <c r="L27" s="29">
        <v>28</v>
      </c>
      <c r="M27" s="29">
        <v>7</v>
      </c>
      <c r="N27" s="29">
        <v>0</v>
      </c>
      <c r="O27" s="29">
        <v>2</v>
      </c>
      <c r="P27" s="29">
        <v>1</v>
      </c>
      <c r="Q27" s="29">
        <v>1</v>
      </c>
      <c r="R27" s="29">
        <v>160463</v>
      </c>
      <c r="S27" s="29">
        <v>79868</v>
      </c>
      <c r="T27" s="65">
        <f t="shared" si="2"/>
        <v>6.2319662476708018E-2</v>
      </c>
      <c r="U27" s="65">
        <f t="shared" si="3"/>
        <v>0.12520659087494365</v>
      </c>
      <c r="V27" s="65">
        <f t="shared" si="4"/>
        <v>0.12520659087494365</v>
      </c>
      <c r="W27" s="51">
        <f t="shared" si="5"/>
        <v>0.02</v>
      </c>
      <c r="X27" s="51">
        <f t="shared" si="1"/>
        <v>0.02</v>
      </c>
      <c r="Y27" s="51">
        <f>'Órdenes y Medidas'!C30/'Denuncias-Renuncias'!G27</f>
        <v>0.31</v>
      </c>
      <c r="Z27" s="51">
        <f>'Órdenes y Medidas'!C30/'Denuncias-Renuncias'!C27</f>
        <v>0.31</v>
      </c>
    </row>
    <row r="28" spans="2:26" ht="20.100000000000001" customHeight="1" thickBot="1" x14ac:dyDescent="0.25">
      <c r="B28" s="4" t="s">
        <v>215</v>
      </c>
      <c r="C28" s="29">
        <v>294</v>
      </c>
      <c r="D28" s="29">
        <v>174</v>
      </c>
      <c r="E28" s="29">
        <v>120</v>
      </c>
      <c r="F28" s="29">
        <v>2</v>
      </c>
      <c r="G28" s="29">
        <v>312</v>
      </c>
      <c r="H28" s="29">
        <v>0</v>
      </c>
      <c r="I28" s="29">
        <v>0</v>
      </c>
      <c r="J28" s="29">
        <v>231</v>
      </c>
      <c r="K28" s="29">
        <v>9</v>
      </c>
      <c r="L28" s="29">
        <v>72</v>
      </c>
      <c r="M28" s="29">
        <v>0</v>
      </c>
      <c r="N28" s="29">
        <v>0</v>
      </c>
      <c r="O28" s="29">
        <v>57</v>
      </c>
      <c r="P28" s="29">
        <v>32</v>
      </c>
      <c r="Q28" s="29">
        <v>25</v>
      </c>
      <c r="R28" s="29">
        <v>359740</v>
      </c>
      <c r="S28" s="29">
        <v>179916</v>
      </c>
      <c r="T28" s="65">
        <f t="shared" si="2"/>
        <v>8.6729304497692783E-2</v>
      </c>
      <c r="U28" s="65">
        <f t="shared" si="3"/>
        <v>0.1734142599879944</v>
      </c>
      <c r="V28" s="65">
        <f t="shared" si="4"/>
        <v>0.16340959114253317</v>
      </c>
      <c r="W28" s="51">
        <f t="shared" si="5"/>
        <v>0.18269230769230768</v>
      </c>
      <c r="X28" s="51">
        <f t="shared" si="1"/>
        <v>0.19387755102040816</v>
      </c>
      <c r="Y28" s="51">
        <f>'Órdenes y Medidas'!C31/'Denuncias-Renuncias'!G28</f>
        <v>0.27243589743589741</v>
      </c>
      <c r="Z28" s="51">
        <f>'Órdenes y Medidas'!C31/'Denuncias-Renuncias'!C28</f>
        <v>0.28911564625850339</v>
      </c>
    </row>
    <row r="29" spans="2:26" ht="20.100000000000001" customHeight="1" thickBot="1" x14ac:dyDescent="0.25">
      <c r="B29" s="4" t="s">
        <v>216</v>
      </c>
      <c r="C29" s="28">
        <v>254</v>
      </c>
      <c r="D29" s="28">
        <v>186</v>
      </c>
      <c r="E29" s="28">
        <v>68</v>
      </c>
      <c r="F29" s="28">
        <v>0</v>
      </c>
      <c r="G29" s="28">
        <v>275</v>
      </c>
      <c r="H29" s="28">
        <v>2</v>
      </c>
      <c r="I29" s="28">
        <v>0</v>
      </c>
      <c r="J29" s="28">
        <v>172</v>
      </c>
      <c r="K29" s="28">
        <v>8</v>
      </c>
      <c r="L29" s="28">
        <v>67</v>
      </c>
      <c r="M29" s="28">
        <v>11</v>
      </c>
      <c r="N29" s="28">
        <v>15</v>
      </c>
      <c r="O29" s="28">
        <v>32</v>
      </c>
      <c r="P29" s="28">
        <v>23</v>
      </c>
      <c r="Q29" s="28">
        <v>9</v>
      </c>
      <c r="R29" s="28">
        <v>447802</v>
      </c>
      <c r="S29" s="28">
        <v>229977</v>
      </c>
      <c r="T29" s="65">
        <f t="shared" si="2"/>
        <v>6.1411070071147517E-2</v>
      </c>
      <c r="U29" s="65">
        <f t="shared" si="3"/>
        <v>0.11957717510881524</v>
      </c>
      <c r="V29" s="65">
        <f t="shared" si="4"/>
        <v>0.11044582719141478</v>
      </c>
      <c r="W29" s="51">
        <f t="shared" si="5"/>
        <v>0.11636363636363636</v>
      </c>
      <c r="X29" s="51">
        <f t="shared" si="1"/>
        <v>0.12598425196850394</v>
      </c>
      <c r="Y29" s="51">
        <f>'Órdenes y Medidas'!C32/'Denuncias-Renuncias'!G29</f>
        <v>0.24727272727272728</v>
      </c>
      <c r="Z29" s="51">
        <f>'Órdenes y Medidas'!C32/'Denuncias-Renuncias'!C29</f>
        <v>0.26771653543307089</v>
      </c>
    </row>
    <row r="30" spans="2:26" ht="20.100000000000001" customHeight="1" thickBot="1" x14ac:dyDescent="0.25">
      <c r="B30" s="4" t="s">
        <v>217</v>
      </c>
      <c r="C30" s="19">
        <v>113</v>
      </c>
      <c r="D30" s="19">
        <v>70</v>
      </c>
      <c r="E30" s="19">
        <v>43</v>
      </c>
      <c r="F30" s="19">
        <v>0</v>
      </c>
      <c r="G30" s="19">
        <v>113</v>
      </c>
      <c r="H30" s="19">
        <v>0</v>
      </c>
      <c r="I30" s="19">
        <v>0</v>
      </c>
      <c r="J30" s="19">
        <v>111</v>
      </c>
      <c r="K30" s="19">
        <v>0</v>
      </c>
      <c r="L30" s="19">
        <v>2</v>
      </c>
      <c r="M30" s="19">
        <v>0</v>
      </c>
      <c r="N30" s="19">
        <v>0</v>
      </c>
      <c r="O30" s="19">
        <v>5</v>
      </c>
      <c r="P30" s="19">
        <v>3</v>
      </c>
      <c r="Q30" s="19">
        <v>2</v>
      </c>
      <c r="R30" s="19">
        <v>158063</v>
      </c>
      <c r="S30" s="19">
        <v>79720</v>
      </c>
      <c r="T30" s="65">
        <f t="shared" si="2"/>
        <v>7.1490481643395359E-2</v>
      </c>
      <c r="U30" s="65">
        <f t="shared" si="3"/>
        <v>0.14174611138986454</v>
      </c>
      <c r="V30" s="65">
        <f t="shared" si="4"/>
        <v>0.14174611138986454</v>
      </c>
      <c r="W30" s="51">
        <f t="shared" si="5"/>
        <v>4.4247787610619468E-2</v>
      </c>
      <c r="X30" s="51">
        <f t="shared" si="1"/>
        <v>4.4247787610619468E-2</v>
      </c>
      <c r="Y30" s="51">
        <f>'Órdenes y Medidas'!C33/'Denuncias-Renuncias'!G30</f>
        <v>0.23893805309734514</v>
      </c>
      <c r="Z30" s="51">
        <f>'Órdenes y Medidas'!C33/'Denuncias-Renuncias'!C30</f>
        <v>0.23893805309734514</v>
      </c>
    </row>
    <row r="31" spans="2:26" ht="20.100000000000001" customHeight="1" thickBot="1" x14ac:dyDescent="0.25">
      <c r="B31" s="4" t="s">
        <v>218</v>
      </c>
      <c r="C31" s="19">
        <v>72</v>
      </c>
      <c r="D31" s="19">
        <v>43</v>
      </c>
      <c r="E31" s="19">
        <v>29</v>
      </c>
      <c r="F31" s="19">
        <v>0</v>
      </c>
      <c r="G31" s="19">
        <v>72</v>
      </c>
      <c r="H31" s="19">
        <v>0</v>
      </c>
      <c r="I31" s="19">
        <v>0</v>
      </c>
      <c r="J31" s="19">
        <v>70</v>
      </c>
      <c r="K31" s="19">
        <v>0</v>
      </c>
      <c r="L31" s="19">
        <v>2</v>
      </c>
      <c r="M31" s="19">
        <v>0</v>
      </c>
      <c r="N31" s="19">
        <v>0</v>
      </c>
      <c r="O31" s="19">
        <v>6</v>
      </c>
      <c r="P31" s="19">
        <v>3</v>
      </c>
      <c r="Q31" s="19">
        <v>3</v>
      </c>
      <c r="R31" s="19">
        <v>327552</v>
      </c>
      <c r="S31" s="19">
        <v>168858</v>
      </c>
      <c r="T31" s="65">
        <f t="shared" si="2"/>
        <v>2.1981242672919111E-2</v>
      </c>
      <c r="U31" s="65">
        <f t="shared" si="3"/>
        <v>4.2639377465089008E-2</v>
      </c>
      <c r="V31" s="65">
        <f t="shared" si="4"/>
        <v>4.2639377465089008E-2</v>
      </c>
      <c r="W31" s="51">
        <f t="shared" si="5"/>
        <v>8.3333333333333329E-2</v>
      </c>
      <c r="X31" s="51">
        <f t="shared" si="1"/>
        <v>8.3333333333333329E-2</v>
      </c>
      <c r="Y31" s="51">
        <f>'Órdenes y Medidas'!C34/'Denuncias-Renuncias'!G31</f>
        <v>0.44444444444444442</v>
      </c>
      <c r="Z31" s="51">
        <f>'Órdenes y Medidas'!C34/'Denuncias-Renuncias'!C31</f>
        <v>0.44444444444444442</v>
      </c>
    </row>
    <row r="32" spans="2:26" ht="20.100000000000001" customHeight="1" thickBot="1" x14ac:dyDescent="0.25">
      <c r="B32" s="4" t="s">
        <v>219</v>
      </c>
      <c r="C32" s="19">
        <v>89</v>
      </c>
      <c r="D32" s="19">
        <v>44</v>
      </c>
      <c r="E32" s="19">
        <v>45</v>
      </c>
      <c r="F32" s="19">
        <v>1</v>
      </c>
      <c r="G32" s="19">
        <v>89</v>
      </c>
      <c r="H32" s="19">
        <v>0</v>
      </c>
      <c r="I32" s="19">
        <v>0</v>
      </c>
      <c r="J32" s="19">
        <v>70</v>
      </c>
      <c r="K32" s="19">
        <v>11</v>
      </c>
      <c r="L32" s="19">
        <v>8</v>
      </c>
      <c r="M32" s="19">
        <v>0</v>
      </c>
      <c r="N32" s="19">
        <v>0</v>
      </c>
      <c r="O32" s="19">
        <v>26</v>
      </c>
      <c r="P32" s="19">
        <v>10</v>
      </c>
      <c r="Q32" s="19">
        <v>16</v>
      </c>
      <c r="R32" s="19">
        <v>156620</v>
      </c>
      <c r="S32" s="19">
        <v>78111</v>
      </c>
      <c r="T32" s="65">
        <f t="shared" si="2"/>
        <v>5.6825437364321288E-2</v>
      </c>
      <c r="U32" s="65">
        <f t="shared" si="3"/>
        <v>0.11394041812292763</v>
      </c>
      <c r="V32" s="65">
        <f t="shared" si="4"/>
        <v>0.11394041812292763</v>
      </c>
      <c r="W32" s="51">
        <f t="shared" si="5"/>
        <v>0.29213483146067415</v>
      </c>
      <c r="X32" s="51">
        <f t="shared" si="1"/>
        <v>0.29213483146067415</v>
      </c>
      <c r="Y32" s="51">
        <f>'Órdenes y Medidas'!C35/'Denuncias-Renuncias'!G32</f>
        <v>0.33707865168539325</v>
      </c>
      <c r="Z32" s="51">
        <f>'Órdenes y Medidas'!C35/'Denuncias-Renuncias'!C32</f>
        <v>0.33707865168539325</v>
      </c>
    </row>
    <row r="33" spans="2:26" ht="20.100000000000001" customHeight="1" thickBot="1" x14ac:dyDescent="0.25">
      <c r="B33" s="4" t="s">
        <v>220</v>
      </c>
      <c r="C33" s="19">
        <v>40</v>
      </c>
      <c r="D33" s="19">
        <v>13</v>
      </c>
      <c r="E33" s="19">
        <v>27</v>
      </c>
      <c r="F33" s="19">
        <v>0</v>
      </c>
      <c r="G33" s="19">
        <v>51</v>
      </c>
      <c r="H33" s="19">
        <v>0</v>
      </c>
      <c r="I33" s="19">
        <v>0</v>
      </c>
      <c r="J33" s="19">
        <v>40</v>
      </c>
      <c r="K33" s="19">
        <v>0</v>
      </c>
      <c r="L33" s="19">
        <v>7</v>
      </c>
      <c r="M33" s="19">
        <v>0</v>
      </c>
      <c r="N33" s="19">
        <v>4</v>
      </c>
      <c r="O33" s="19">
        <v>10</v>
      </c>
      <c r="P33" s="19">
        <v>5</v>
      </c>
      <c r="Q33" s="19">
        <v>5</v>
      </c>
      <c r="R33" s="19">
        <v>90073</v>
      </c>
      <c r="S33" s="19">
        <v>44340</v>
      </c>
      <c r="T33" s="65">
        <f t="shared" si="2"/>
        <v>5.662074095455908E-2</v>
      </c>
      <c r="U33" s="65">
        <f t="shared" si="3"/>
        <v>0.11502029769959404</v>
      </c>
      <c r="V33" s="65">
        <f t="shared" si="4"/>
        <v>9.0211998195760035E-2</v>
      </c>
      <c r="W33" s="51">
        <f t="shared" si="5"/>
        <v>0.19607843137254902</v>
      </c>
      <c r="X33" s="51">
        <f t="shared" si="1"/>
        <v>0.25</v>
      </c>
      <c r="Y33" s="51">
        <f>'Órdenes y Medidas'!C36/'Denuncias-Renuncias'!G33</f>
        <v>0.52941176470588236</v>
      </c>
      <c r="Z33" s="51">
        <f>'Órdenes y Medidas'!C36/'Denuncias-Renuncias'!C33</f>
        <v>0.67500000000000004</v>
      </c>
    </row>
    <row r="34" spans="2:26" ht="20.100000000000001" customHeight="1" thickBot="1" x14ac:dyDescent="0.25">
      <c r="B34" s="4" t="s">
        <v>221</v>
      </c>
      <c r="C34" s="19">
        <v>305</v>
      </c>
      <c r="D34" s="19">
        <v>189</v>
      </c>
      <c r="E34" s="19">
        <v>116</v>
      </c>
      <c r="F34" s="19">
        <v>0</v>
      </c>
      <c r="G34" s="19">
        <v>360</v>
      </c>
      <c r="H34" s="19">
        <v>4</v>
      </c>
      <c r="I34" s="19">
        <v>2</v>
      </c>
      <c r="J34" s="19">
        <v>236</v>
      </c>
      <c r="K34" s="19">
        <v>11</v>
      </c>
      <c r="L34" s="19">
        <v>97</v>
      </c>
      <c r="M34" s="19">
        <v>10</v>
      </c>
      <c r="N34" s="19">
        <v>0</v>
      </c>
      <c r="O34" s="19">
        <v>43</v>
      </c>
      <c r="P34" s="19">
        <v>17</v>
      </c>
      <c r="Q34" s="19">
        <v>26</v>
      </c>
      <c r="R34" s="19">
        <v>525116</v>
      </c>
      <c r="S34" s="19">
        <v>269582</v>
      </c>
      <c r="T34" s="65">
        <f t="shared" si="2"/>
        <v>6.8556280897934932E-2</v>
      </c>
      <c r="U34" s="65">
        <f t="shared" si="3"/>
        <v>0.13354007315028452</v>
      </c>
      <c r="V34" s="65">
        <f t="shared" si="4"/>
        <v>0.11313811753010217</v>
      </c>
      <c r="W34" s="51">
        <f t="shared" si="5"/>
        <v>0.11944444444444445</v>
      </c>
      <c r="X34" s="51">
        <f t="shared" si="1"/>
        <v>0.14098360655737704</v>
      </c>
      <c r="Y34" s="51">
        <f>'Órdenes y Medidas'!C37/'Denuncias-Renuncias'!G34</f>
        <v>0.31388888888888888</v>
      </c>
      <c r="Z34" s="51">
        <f>'Órdenes y Medidas'!C37/'Denuncias-Renuncias'!C34</f>
        <v>0.37049180327868853</v>
      </c>
    </row>
    <row r="35" spans="2:26" ht="20.100000000000001" customHeight="1" thickBot="1" x14ac:dyDescent="0.25">
      <c r="B35" s="4" t="s">
        <v>222</v>
      </c>
      <c r="C35" s="19">
        <v>81</v>
      </c>
      <c r="D35" s="19">
        <v>40</v>
      </c>
      <c r="E35" s="19">
        <v>41</v>
      </c>
      <c r="F35" s="19">
        <v>0</v>
      </c>
      <c r="G35" s="19">
        <v>88</v>
      </c>
      <c r="H35" s="19">
        <v>1</v>
      </c>
      <c r="I35" s="19">
        <v>0</v>
      </c>
      <c r="J35" s="19">
        <v>69</v>
      </c>
      <c r="K35" s="19">
        <v>2</v>
      </c>
      <c r="L35" s="19">
        <v>13</v>
      </c>
      <c r="M35" s="19">
        <v>3</v>
      </c>
      <c r="N35" s="19">
        <v>0</v>
      </c>
      <c r="O35" s="19">
        <v>6</v>
      </c>
      <c r="P35" s="19">
        <v>6</v>
      </c>
      <c r="Q35" s="19">
        <v>0</v>
      </c>
      <c r="R35" s="19">
        <v>166253</v>
      </c>
      <c r="S35" s="19">
        <v>83806</v>
      </c>
      <c r="T35" s="65">
        <f t="shared" si="2"/>
        <v>5.2931375674423922E-2</v>
      </c>
      <c r="U35" s="65">
        <f t="shared" si="3"/>
        <v>0.1050044149583562</v>
      </c>
      <c r="V35" s="65">
        <f t="shared" si="4"/>
        <v>9.6651791041214227E-2</v>
      </c>
      <c r="W35" s="51">
        <f t="shared" si="5"/>
        <v>6.8181818181818177E-2</v>
      </c>
      <c r="X35" s="51">
        <f t="shared" si="1"/>
        <v>7.407407407407407E-2</v>
      </c>
      <c r="Y35" s="51">
        <f>'Órdenes y Medidas'!C38/'Denuncias-Renuncias'!G35</f>
        <v>0.34090909090909088</v>
      </c>
      <c r="Z35" s="51">
        <f>'Órdenes y Medidas'!C38/'Denuncias-Renuncias'!C35</f>
        <v>0.37037037037037035</v>
      </c>
    </row>
    <row r="36" spans="2:26" ht="20.100000000000001" customHeight="1" thickBot="1" x14ac:dyDescent="0.25">
      <c r="B36" s="4" t="s">
        <v>223</v>
      </c>
      <c r="C36" s="19">
        <v>258</v>
      </c>
      <c r="D36" s="19">
        <v>205</v>
      </c>
      <c r="E36" s="19">
        <v>53</v>
      </c>
      <c r="F36" s="19">
        <v>8</v>
      </c>
      <c r="G36" s="19">
        <v>327</v>
      </c>
      <c r="H36" s="19">
        <v>0</v>
      </c>
      <c r="I36" s="19">
        <v>0</v>
      </c>
      <c r="J36" s="19">
        <v>236</v>
      </c>
      <c r="K36" s="19">
        <v>7</v>
      </c>
      <c r="L36" s="19">
        <v>54</v>
      </c>
      <c r="M36" s="19">
        <v>29</v>
      </c>
      <c r="N36" s="19">
        <v>1</v>
      </c>
      <c r="O36" s="19">
        <v>40</v>
      </c>
      <c r="P36" s="19">
        <v>25</v>
      </c>
      <c r="Q36" s="19">
        <v>15</v>
      </c>
      <c r="R36" s="19">
        <v>389070</v>
      </c>
      <c r="S36" s="19">
        <v>194309</v>
      </c>
      <c r="T36" s="65">
        <f t="shared" si="2"/>
        <v>8.4046572596190916E-2</v>
      </c>
      <c r="U36" s="65">
        <f t="shared" si="3"/>
        <v>0.16828865363930648</v>
      </c>
      <c r="V36" s="65">
        <f t="shared" si="4"/>
        <v>0.13277820378881061</v>
      </c>
      <c r="W36" s="51">
        <f t="shared" si="5"/>
        <v>0.12232415902140673</v>
      </c>
      <c r="X36" s="51">
        <f t="shared" si="1"/>
        <v>0.15503875968992248</v>
      </c>
      <c r="Y36" s="51">
        <f>'Órdenes y Medidas'!C39/'Denuncias-Renuncias'!G36</f>
        <v>0.25382262996941896</v>
      </c>
      <c r="Z36" s="51">
        <f>'Órdenes y Medidas'!C39/'Denuncias-Renuncias'!C36</f>
        <v>0.32170542635658916</v>
      </c>
    </row>
    <row r="37" spans="2:26" ht="20.100000000000001" customHeight="1" thickBot="1" x14ac:dyDescent="0.25">
      <c r="B37" s="4" t="s">
        <v>224</v>
      </c>
      <c r="C37" s="19">
        <v>458</v>
      </c>
      <c r="D37" s="19">
        <v>287</v>
      </c>
      <c r="E37" s="19">
        <v>171</v>
      </c>
      <c r="F37" s="19">
        <v>2</v>
      </c>
      <c r="G37" s="19">
        <v>467</v>
      </c>
      <c r="H37" s="19">
        <v>6</v>
      </c>
      <c r="I37" s="19">
        <v>0</v>
      </c>
      <c r="J37" s="19">
        <v>314</v>
      </c>
      <c r="K37" s="19">
        <v>19</v>
      </c>
      <c r="L37" s="19">
        <v>67</v>
      </c>
      <c r="M37" s="19">
        <v>44</v>
      </c>
      <c r="N37" s="19">
        <v>17</v>
      </c>
      <c r="O37" s="19">
        <v>44</v>
      </c>
      <c r="P37" s="19">
        <v>27</v>
      </c>
      <c r="Q37" s="19">
        <v>17</v>
      </c>
      <c r="R37" s="19">
        <v>492948</v>
      </c>
      <c r="S37" s="19">
        <v>248511</v>
      </c>
      <c r="T37" s="65">
        <f t="shared" si="2"/>
        <v>9.4736158783482238E-2</v>
      </c>
      <c r="U37" s="65">
        <f t="shared" si="3"/>
        <v>0.18791924703534252</v>
      </c>
      <c r="V37" s="65">
        <f t="shared" si="4"/>
        <v>0.18429767696399757</v>
      </c>
      <c r="W37" s="51">
        <f t="shared" si="5"/>
        <v>9.421841541755889E-2</v>
      </c>
      <c r="X37" s="51">
        <f t="shared" si="1"/>
        <v>9.606986899563319E-2</v>
      </c>
      <c r="Y37" s="51">
        <f>'Órdenes y Medidas'!C40/'Denuncias-Renuncias'!G37</f>
        <v>0.25053533190578159</v>
      </c>
      <c r="Z37" s="51">
        <f>'Órdenes y Medidas'!C40/'Denuncias-Renuncias'!C37</f>
        <v>0.25545851528384278</v>
      </c>
    </row>
    <row r="38" spans="2:26" ht="20.100000000000001" customHeight="1" thickBot="1" x14ac:dyDescent="0.25">
      <c r="B38" s="4" t="s">
        <v>225</v>
      </c>
      <c r="C38" s="19">
        <v>140</v>
      </c>
      <c r="D38" s="19">
        <v>70</v>
      </c>
      <c r="E38" s="19">
        <v>70</v>
      </c>
      <c r="F38" s="19">
        <v>0</v>
      </c>
      <c r="G38" s="19">
        <v>150</v>
      </c>
      <c r="H38" s="19">
        <v>10</v>
      </c>
      <c r="I38" s="19">
        <v>0</v>
      </c>
      <c r="J38" s="19">
        <v>109</v>
      </c>
      <c r="K38" s="19">
        <v>0</v>
      </c>
      <c r="L38" s="19">
        <v>24</v>
      </c>
      <c r="M38" s="19">
        <v>7</v>
      </c>
      <c r="N38" s="19">
        <v>0</v>
      </c>
      <c r="O38" s="19">
        <v>15</v>
      </c>
      <c r="P38" s="19">
        <v>9</v>
      </c>
      <c r="Q38" s="19">
        <v>6</v>
      </c>
      <c r="R38" s="19">
        <v>199025</v>
      </c>
      <c r="S38" s="19">
        <v>98660</v>
      </c>
      <c r="T38" s="65">
        <f t="shared" si="2"/>
        <v>7.536741615374952E-2</v>
      </c>
      <c r="U38" s="65">
        <f t="shared" si="3"/>
        <v>0.15203729981755526</v>
      </c>
      <c r="V38" s="65">
        <f t="shared" si="4"/>
        <v>0.14190147982971821</v>
      </c>
      <c r="W38" s="51">
        <f t="shared" si="5"/>
        <v>0.1</v>
      </c>
      <c r="X38" s="51">
        <f t="shared" si="1"/>
        <v>0.10714285714285714</v>
      </c>
      <c r="Y38" s="51">
        <f>'Órdenes y Medidas'!C41/'Denuncias-Renuncias'!G38</f>
        <v>0.41333333333333333</v>
      </c>
      <c r="Z38" s="51">
        <f>'Órdenes y Medidas'!C41/'Denuncias-Renuncias'!C38</f>
        <v>0.44285714285714284</v>
      </c>
    </row>
    <row r="39" spans="2:26" ht="20.100000000000001" customHeight="1" thickBot="1" x14ac:dyDescent="0.25">
      <c r="B39" s="4" t="s">
        <v>226</v>
      </c>
      <c r="C39" s="19">
        <v>146</v>
      </c>
      <c r="D39" s="19">
        <v>84</v>
      </c>
      <c r="E39" s="19">
        <v>62</v>
      </c>
      <c r="F39" s="19">
        <v>0</v>
      </c>
      <c r="G39" s="19">
        <v>156</v>
      </c>
      <c r="H39" s="19">
        <v>5</v>
      </c>
      <c r="I39" s="19">
        <v>2</v>
      </c>
      <c r="J39" s="19">
        <v>122</v>
      </c>
      <c r="K39" s="19">
        <v>3</v>
      </c>
      <c r="L39" s="19">
        <v>14</v>
      </c>
      <c r="M39" s="19">
        <v>10</v>
      </c>
      <c r="N39" s="19">
        <v>0</v>
      </c>
      <c r="O39" s="19">
        <v>20</v>
      </c>
      <c r="P39" s="19">
        <v>20</v>
      </c>
      <c r="Q39" s="19">
        <v>0</v>
      </c>
      <c r="R39" s="19">
        <v>280225</v>
      </c>
      <c r="S39" s="19">
        <v>138188</v>
      </c>
      <c r="T39" s="65">
        <f t="shared" si="2"/>
        <v>5.5669551253457038E-2</v>
      </c>
      <c r="U39" s="65">
        <f t="shared" si="3"/>
        <v>0.11288968651402437</v>
      </c>
      <c r="V39" s="65">
        <f t="shared" si="4"/>
        <v>0.10565316814774076</v>
      </c>
      <c r="W39" s="51">
        <f t="shared" si="5"/>
        <v>0.12820512820512819</v>
      </c>
      <c r="X39" s="51">
        <f t="shared" si="1"/>
        <v>0.13698630136986301</v>
      </c>
      <c r="Y39" s="51">
        <f>'Órdenes y Medidas'!C42/'Denuncias-Renuncias'!G39</f>
        <v>0.37820512820512819</v>
      </c>
      <c r="Z39" s="51">
        <f>'Órdenes y Medidas'!C42/'Denuncias-Renuncias'!C39</f>
        <v>0.4041095890410959</v>
      </c>
    </row>
    <row r="40" spans="2:26" ht="20.100000000000001" customHeight="1" thickBot="1" x14ac:dyDescent="0.25">
      <c r="B40" s="4" t="s">
        <v>227</v>
      </c>
      <c r="C40" s="19">
        <v>497</v>
      </c>
      <c r="D40" s="19">
        <v>280</v>
      </c>
      <c r="E40" s="19">
        <v>217</v>
      </c>
      <c r="F40" s="19">
        <v>2</v>
      </c>
      <c r="G40" s="19">
        <v>539</v>
      </c>
      <c r="H40" s="19">
        <v>0</v>
      </c>
      <c r="I40" s="19">
        <v>0</v>
      </c>
      <c r="J40" s="19">
        <v>387</v>
      </c>
      <c r="K40" s="19">
        <v>21</v>
      </c>
      <c r="L40" s="19">
        <v>73</v>
      </c>
      <c r="M40" s="19">
        <v>15</v>
      </c>
      <c r="N40" s="19">
        <v>43</v>
      </c>
      <c r="O40" s="19">
        <v>120</v>
      </c>
      <c r="P40" s="19">
        <v>71</v>
      </c>
      <c r="Q40" s="19">
        <v>49</v>
      </c>
      <c r="R40" s="19">
        <v>743165</v>
      </c>
      <c r="S40" s="19">
        <v>369542</v>
      </c>
      <c r="T40" s="65">
        <f t="shared" si="2"/>
        <v>7.2527635181958247E-2</v>
      </c>
      <c r="U40" s="65">
        <f t="shared" si="3"/>
        <v>0.14585622202618376</v>
      </c>
      <c r="V40" s="65">
        <f t="shared" si="4"/>
        <v>0.13449080212803957</v>
      </c>
      <c r="W40" s="51">
        <f t="shared" si="5"/>
        <v>0.22263450834879406</v>
      </c>
      <c r="X40" s="51">
        <f t="shared" si="1"/>
        <v>0.2414486921529175</v>
      </c>
      <c r="Y40" s="51">
        <f>'Órdenes y Medidas'!C43/'Denuncias-Renuncias'!G40</f>
        <v>0.28942486085343228</v>
      </c>
      <c r="Z40" s="51">
        <f>'Órdenes y Medidas'!C43/'Denuncias-Renuncias'!C40</f>
        <v>0.31388329979879276</v>
      </c>
    </row>
    <row r="41" spans="2:26" ht="20.100000000000001" customHeight="1" thickBot="1" x14ac:dyDescent="0.25">
      <c r="B41" s="4" t="s">
        <v>228</v>
      </c>
      <c r="C41" s="19">
        <v>4144</v>
      </c>
      <c r="D41" s="19">
        <v>2228</v>
      </c>
      <c r="E41" s="19">
        <v>1916</v>
      </c>
      <c r="F41" s="19">
        <v>1</v>
      </c>
      <c r="G41" s="19">
        <v>4178</v>
      </c>
      <c r="H41" s="19">
        <v>18</v>
      </c>
      <c r="I41" s="19">
        <v>4</v>
      </c>
      <c r="J41" s="19">
        <v>3092</v>
      </c>
      <c r="K41" s="19">
        <v>73</v>
      </c>
      <c r="L41" s="19">
        <v>627</v>
      </c>
      <c r="M41" s="19">
        <v>343</v>
      </c>
      <c r="N41" s="19">
        <v>21</v>
      </c>
      <c r="O41" s="19">
        <v>464</v>
      </c>
      <c r="P41" s="19">
        <v>225</v>
      </c>
      <c r="Q41" s="19">
        <v>239</v>
      </c>
      <c r="R41" s="19">
        <v>5877672</v>
      </c>
      <c r="S41" s="19">
        <v>3006951</v>
      </c>
      <c r="T41" s="65">
        <f t="shared" si="2"/>
        <v>7.1082564661655148E-2</v>
      </c>
      <c r="U41" s="65">
        <f t="shared" si="3"/>
        <v>0.13894473172326385</v>
      </c>
      <c r="V41" s="65">
        <f t="shared" si="4"/>
        <v>0.13781401825304104</v>
      </c>
      <c r="W41" s="51">
        <f t="shared" si="5"/>
        <v>0.11105792245093346</v>
      </c>
      <c r="X41" s="51">
        <f t="shared" si="1"/>
        <v>0.11196911196911197</v>
      </c>
      <c r="Y41" s="51">
        <f>'Órdenes y Medidas'!C44/'Denuncias-Renuncias'!G41</f>
        <v>0.22283389181426519</v>
      </c>
      <c r="Z41" s="51">
        <f>'Órdenes y Medidas'!C44/'Denuncias-Renuncias'!C41</f>
        <v>0.22466216216216217</v>
      </c>
    </row>
    <row r="42" spans="2:26" ht="20.100000000000001" customHeight="1" thickBot="1" x14ac:dyDescent="0.25">
      <c r="B42" s="4" t="s">
        <v>229</v>
      </c>
      <c r="C42" s="19">
        <v>717</v>
      </c>
      <c r="D42" s="19">
        <v>340</v>
      </c>
      <c r="E42" s="19">
        <v>377</v>
      </c>
      <c r="F42" s="19">
        <v>4</v>
      </c>
      <c r="G42" s="19">
        <v>769</v>
      </c>
      <c r="H42" s="19">
        <v>4</v>
      </c>
      <c r="I42" s="19">
        <v>0</v>
      </c>
      <c r="J42" s="19">
        <v>593</v>
      </c>
      <c r="K42" s="19">
        <v>37</v>
      </c>
      <c r="L42" s="19">
        <v>47</v>
      </c>
      <c r="M42" s="19">
        <v>70</v>
      </c>
      <c r="N42" s="19">
        <v>18</v>
      </c>
      <c r="O42" s="19">
        <v>107</v>
      </c>
      <c r="P42" s="19">
        <v>59</v>
      </c>
      <c r="Q42" s="19">
        <v>48</v>
      </c>
      <c r="R42" s="19">
        <v>821108</v>
      </c>
      <c r="S42" s="19">
        <v>409761</v>
      </c>
      <c r="T42" s="65">
        <f t="shared" si="2"/>
        <v>9.3653940772711997E-2</v>
      </c>
      <c r="U42" s="65">
        <f t="shared" si="3"/>
        <v>0.18767037370564793</v>
      </c>
      <c r="V42" s="65">
        <f t="shared" si="4"/>
        <v>0.17498004934583819</v>
      </c>
      <c r="W42" s="51">
        <f t="shared" si="5"/>
        <v>0.13914174252275682</v>
      </c>
      <c r="X42" s="51">
        <f t="shared" si="1"/>
        <v>0.14923291492329149</v>
      </c>
      <c r="Y42" s="51">
        <f>'Órdenes y Medidas'!C45/'Denuncias-Renuncias'!G42</f>
        <v>0.15474642392717816</v>
      </c>
      <c r="Z42" s="51">
        <f>'Órdenes y Medidas'!C45/'Denuncias-Renuncias'!C42</f>
        <v>0.16596931659693165</v>
      </c>
    </row>
    <row r="43" spans="2:26" ht="20.100000000000001" customHeight="1" thickBot="1" x14ac:dyDescent="0.25">
      <c r="B43" s="4" t="s">
        <v>230</v>
      </c>
      <c r="C43" s="19">
        <v>442</v>
      </c>
      <c r="D43" s="19">
        <v>201</v>
      </c>
      <c r="E43" s="19">
        <v>241</v>
      </c>
      <c r="F43" s="19">
        <v>8</v>
      </c>
      <c r="G43" s="19">
        <v>443</v>
      </c>
      <c r="H43" s="19">
        <v>0</v>
      </c>
      <c r="I43" s="19">
        <v>0</v>
      </c>
      <c r="J43" s="19">
        <v>406</v>
      </c>
      <c r="K43" s="19">
        <v>2</v>
      </c>
      <c r="L43" s="19">
        <v>23</v>
      </c>
      <c r="M43" s="19">
        <v>10</v>
      </c>
      <c r="N43" s="19">
        <v>2</v>
      </c>
      <c r="O43" s="19">
        <v>17</v>
      </c>
      <c r="P43" s="19">
        <v>4</v>
      </c>
      <c r="Q43" s="19">
        <v>13</v>
      </c>
      <c r="R43" s="19">
        <v>451707</v>
      </c>
      <c r="S43" s="19">
        <v>220654</v>
      </c>
      <c r="T43" s="65">
        <f t="shared" si="2"/>
        <v>9.8072423052996738E-2</v>
      </c>
      <c r="U43" s="65">
        <f t="shared" si="3"/>
        <v>0.20076681138796484</v>
      </c>
      <c r="V43" s="65">
        <f t="shared" si="4"/>
        <v>0.20031361316812749</v>
      </c>
      <c r="W43" s="51">
        <f t="shared" si="5"/>
        <v>3.8374717832957109E-2</v>
      </c>
      <c r="X43" s="51">
        <f t="shared" ref="X43:X61" si="6">O43/C43</f>
        <v>3.8461538461538464E-2</v>
      </c>
      <c r="Y43" s="51">
        <f>'Órdenes y Medidas'!C46/'Denuncias-Renuncias'!G43</f>
        <v>0.18961625282167044</v>
      </c>
      <c r="Z43" s="51">
        <f>'Órdenes y Medidas'!C46/'Denuncias-Renuncias'!C43</f>
        <v>0.19004524886877827</v>
      </c>
    </row>
    <row r="44" spans="2:26" ht="20.100000000000001" customHeight="1" thickBot="1" x14ac:dyDescent="0.25">
      <c r="B44" s="4" t="s">
        <v>231</v>
      </c>
      <c r="C44" s="19">
        <v>632</v>
      </c>
      <c r="D44" s="19">
        <v>343</v>
      </c>
      <c r="E44" s="19">
        <v>289</v>
      </c>
      <c r="F44" s="19">
        <v>0</v>
      </c>
      <c r="G44" s="19">
        <v>632</v>
      </c>
      <c r="H44" s="19">
        <v>2</v>
      </c>
      <c r="I44" s="19">
        <v>1</v>
      </c>
      <c r="J44" s="19">
        <v>450</v>
      </c>
      <c r="K44" s="19">
        <v>2</v>
      </c>
      <c r="L44" s="19">
        <v>107</v>
      </c>
      <c r="M44" s="19">
        <v>67</v>
      </c>
      <c r="N44" s="19">
        <v>3</v>
      </c>
      <c r="O44" s="19">
        <v>73</v>
      </c>
      <c r="P44" s="19">
        <v>34</v>
      </c>
      <c r="Q44" s="19">
        <v>39</v>
      </c>
      <c r="R44" s="19">
        <v>861744</v>
      </c>
      <c r="S44" s="19">
        <v>431167</v>
      </c>
      <c r="T44" s="65">
        <f t="shared" si="2"/>
        <v>7.3339646112998758E-2</v>
      </c>
      <c r="U44" s="65">
        <f t="shared" si="3"/>
        <v>0.14657893577198625</v>
      </c>
      <c r="V44" s="65">
        <f t="shared" si="4"/>
        <v>0.14657893577198625</v>
      </c>
      <c r="W44" s="51">
        <f t="shared" si="5"/>
        <v>0.11550632911392406</v>
      </c>
      <c r="X44" s="51">
        <f t="shared" si="6"/>
        <v>0.11550632911392406</v>
      </c>
      <c r="Y44" s="51">
        <f>'Órdenes y Medidas'!C47/'Denuncias-Renuncias'!G44</f>
        <v>0.29113924050632911</v>
      </c>
      <c r="Z44" s="51">
        <f>'Órdenes y Medidas'!C47/'Denuncias-Renuncias'!C44</f>
        <v>0.29113924050632911</v>
      </c>
    </row>
    <row r="45" spans="2:26" ht="20.100000000000001" customHeight="1" thickBot="1" x14ac:dyDescent="0.25">
      <c r="B45" s="4" t="s">
        <v>232</v>
      </c>
      <c r="C45" s="19">
        <v>2346</v>
      </c>
      <c r="D45" s="19">
        <v>1268</v>
      </c>
      <c r="E45" s="19">
        <v>1078</v>
      </c>
      <c r="F45" s="19">
        <v>2</v>
      </c>
      <c r="G45" s="19">
        <v>2431</v>
      </c>
      <c r="H45" s="19">
        <v>24</v>
      </c>
      <c r="I45" s="19">
        <v>1</v>
      </c>
      <c r="J45" s="19">
        <v>1631</v>
      </c>
      <c r="K45" s="19">
        <v>41</v>
      </c>
      <c r="L45" s="19">
        <v>376</v>
      </c>
      <c r="M45" s="19">
        <v>320</v>
      </c>
      <c r="N45" s="19">
        <v>38</v>
      </c>
      <c r="O45" s="19">
        <v>361</v>
      </c>
      <c r="P45" s="19">
        <v>176</v>
      </c>
      <c r="Q45" s="19">
        <v>185</v>
      </c>
      <c r="R45" s="19">
        <v>1993289</v>
      </c>
      <c r="S45" s="19">
        <v>1008497</v>
      </c>
      <c r="T45" s="65">
        <f t="shared" si="2"/>
        <v>0.12195923421039297</v>
      </c>
      <c r="U45" s="65">
        <f t="shared" si="3"/>
        <v>0.24105178299985028</v>
      </c>
      <c r="V45" s="65">
        <f t="shared" si="4"/>
        <v>0.23262339897887649</v>
      </c>
      <c r="W45" s="51">
        <f t="shared" si="5"/>
        <v>0.14849856026326613</v>
      </c>
      <c r="X45" s="51">
        <f t="shared" si="6"/>
        <v>0.15387894288150042</v>
      </c>
      <c r="Y45" s="51">
        <f>'Órdenes y Medidas'!C48/'Denuncias-Renuncias'!G45</f>
        <v>0.18099547511312217</v>
      </c>
      <c r="Z45" s="51">
        <f>'Órdenes y Medidas'!C48/'Denuncias-Renuncias'!C45</f>
        <v>0.18755328218243819</v>
      </c>
    </row>
    <row r="46" spans="2:26" ht="20.100000000000001" customHeight="1" thickBot="1" x14ac:dyDescent="0.25">
      <c r="B46" s="4" t="s">
        <v>233</v>
      </c>
      <c r="C46" s="19">
        <v>669</v>
      </c>
      <c r="D46" s="19">
        <v>481</v>
      </c>
      <c r="E46" s="19">
        <v>188</v>
      </c>
      <c r="F46" s="19">
        <v>0</v>
      </c>
      <c r="G46" s="19">
        <v>755</v>
      </c>
      <c r="H46" s="19">
        <v>0</v>
      </c>
      <c r="I46" s="19">
        <v>0</v>
      </c>
      <c r="J46" s="19">
        <v>432</v>
      </c>
      <c r="K46" s="19">
        <v>22</v>
      </c>
      <c r="L46" s="19">
        <v>132</v>
      </c>
      <c r="M46" s="19">
        <v>56</v>
      </c>
      <c r="N46" s="19">
        <v>113</v>
      </c>
      <c r="O46" s="19">
        <v>61</v>
      </c>
      <c r="P46" s="19">
        <v>30</v>
      </c>
      <c r="Q46" s="19">
        <v>31</v>
      </c>
      <c r="R46" s="19">
        <v>615188</v>
      </c>
      <c r="S46" s="19">
        <v>309577</v>
      </c>
      <c r="T46" s="65">
        <f t="shared" si="2"/>
        <v>0.12272671118422336</v>
      </c>
      <c r="U46" s="65">
        <f t="shared" si="3"/>
        <v>0.24388116688255265</v>
      </c>
      <c r="V46" s="65">
        <f t="shared" si="4"/>
        <v>0.21610132535685792</v>
      </c>
      <c r="W46" s="51">
        <f t="shared" si="5"/>
        <v>8.0794701986754966E-2</v>
      </c>
      <c r="X46" s="51">
        <f t="shared" si="6"/>
        <v>9.1180866965620333E-2</v>
      </c>
      <c r="Y46" s="51">
        <f>'Órdenes y Medidas'!C49/'Denuncias-Renuncias'!G46</f>
        <v>0.21324503311258278</v>
      </c>
      <c r="Z46" s="51">
        <f>'Órdenes y Medidas'!C49/'Denuncias-Renuncias'!C46</f>
        <v>0.24065769805680121</v>
      </c>
    </row>
    <row r="47" spans="2:26" ht="20.100000000000001" customHeight="1" thickBot="1" x14ac:dyDescent="0.25">
      <c r="B47" s="4" t="s">
        <v>234</v>
      </c>
      <c r="C47" s="19">
        <v>3209</v>
      </c>
      <c r="D47" s="19">
        <v>1923</v>
      </c>
      <c r="E47" s="19">
        <v>1286</v>
      </c>
      <c r="F47" s="19">
        <v>5</v>
      </c>
      <c r="G47" s="19">
        <v>3509</v>
      </c>
      <c r="H47" s="19">
        <v>14</v>
      </c>
      <c r="I47" s="19">
        <v>17</v>
      </c>
      <c r="J47" s="19">
        <v>2352</v>
      </c>
      <c r="K47" s="19">
        <v>21</v>
      </c>
      <c r="L47" s="19">
        <v>644</v>
      </c>
      <c r="M47" s="19">
        <v>325</v>
      </c>
      <c r="N47" s="19">
        <v>136</v>
      </c>
      <c r="O47" s="19">
        <v>382</v>
      </c>
      <c r="P47" s="19">
        <v>225</v>
      </c>
      <c r="Q47" s="19">
        <v>157</v>
      </c>
      <c r="R47" s="19">
        <v>2710808</v>
      </c>
      <c r="S47" s="19">
        <v>1385359</v>
      </c>
      <c r="T47" s="65">
        <f t="shared" si="2"/>
        <v>0.12944480022192645</v>
      </c>
      <c r="U47" s="65">
        <f t="shared" si="3"/>
        <v>0.2532917460383915</v>
      </c>
      <c r="V47" s="65">
        <f t="shared" si="4"/>
        <v>0.23163670932949509</v>
      </c>
      <c r="W47" s="51">
        <f t="shared" si="5"/>
        <v>0.10886292390994586</v>
      </c>
      <c r="X47" s="51">
        <f t="shared" si="6"/>
        <v>0.11904019943907759</v>
      </c>
      <c r="Y47" s="51">
        <f>'Órdenes y Medidas'!C50/'Denuncias-Renuncias'!G47</f>
        <v>0.17212881162724422</v>
      </c>
      <c r="Z47" s="51">
        <f>'Órdenes y Medidas'!C50/'Denuncias-Renuncias'!C47</f>
        <v>0.18822062947958865</v>
      </c>
    </row>
    <row r="48" spans="2:26" ht="20.100000000000001" customHeight="1" thickBot="1" x14ac:dyDescent="0.25">
      <c r="B48" s="4" t="s">
        <v>235</v>
      </c>
      <c r="C48" s="19">
        <v>402</v>
      </c>
      <c r="D48" s="19">
        <v>331</v>
      </c>
      <c r="E48" s="19">
        <v>71</v>
      </c>
      <c r="F48" s="19">
        <v>0</v>
      </c>
      <c r="G48" s="19">
        <v>440</v>
      </c>
      <c r="H48" s="19">
        <v>1</v>
      </c>
      <c r="I48" s="19">
        <v>0</v>
      </c>
      <c r="J48" s="19">
        <v>345</v>
      </c>
      <c r="K48" s="19">
        <v>6</v>
      </c>
      <c r="L48" s="19">
        <v>78</v>
      </c>
      <c r="M48" s="19">
        <v>10</v>
      </c>
      <c r="N48" s="19">
        <v>0</v>
      </c>
      <c r="O48" s="19">
        <v>13</v>
      </c>
      <c r="P48" s="19">
        <v>11</v>
      </c>
      <c r="Q48" s="19">
        <v>2</v>
      </c>
      <c r="R48" s="19">
        <v>666029</v>
      </c>
      <c r="S48" s="19">
        <v>337097</v>
      </c>
      <c r="T48" s="65">
        <f t="shared" si="2"/>
        <v>6.6063189440700026E-2</v>
      </c>
      <c r="U48" s="65">
        <f t="shared" si="3"/>
        <v>0.13052622835563649</v>
      </c>
      <c r="V48" s="65">
        <f t="shared" si="4"/>
        <v>0.11925350863401336</v>
      </c>
      <c r="W48" s="51">
        <f t="shared" si="5"/>
        <v>2.9545454545454545E-2</v>
      </c>
      <c r="X48" s="51">
        <f t="shared" si="6"/>
        <v>3.2338308457711441E-2</v>
      </c>
      <c r="Y48" s="51">
        <f>'Órdenes y Medidas'!C51/'Denuncias-Renuncias'!G48</f>
        <v>0.29090909090909089</v>
      </c>
      <c r="Z48" s="51">
        <f>'Órdenes y Medidas'!C51/'Denuncias-Renuncias'!C48</f>
        <v>0.31840796019900497</v>
      </c>
    </row>
    <row r="49" spans="2:26" ht="20.100000000000001" customHeight="1" thickBot="1" x14ac:dyDescent="0.25">
      <c r="B49" s="4" t="s">
        <v>236</v>
      </c>
      <c r="C49" s="19">
        <v>286</v>
      </c>
      <c r="D49" s="19">
        <v>265</v>
      </c>
      <c r="E49" s="19">
        <v>21</v>
      </c>
      <c r="F49" s="19">
        <v>9</v>
      </c>
      <c r="G49" s="19">
        <v>286</v>
      </c>
      <c r="H49" s="19">
        <v>0</v>
      </c>
      <c r="I49" s="19">
        <v>0</v>
      </c>
      <c r="J49" s="19">
        <v>211</v>
      </c>
      <c r="K49" s="19">
        <v>15</v>
      </c>
      <c r="L49" s="19">
        <v>50</v>
      </c>
      <c r="M49" s="19">
        <v>10</v>
      </c>
      <c r="N49" s="19">
        <v>0</v>
      </c>
      <c r="O49" s="19">
        <v>10</v>
      </c>
      <c r="P49" s="19">
        <v>10</v>
      </c>
      <c r="Q49" s="19">
        <v>0</v>
      </c>
      <c r="R49" s="19">
        <v>388652</v>
      </c>
      <c r="S49" s="19">
        <v>195907</v>
      </c>
      <c r="T49" s="65">
        <f t="shared" si="2"/>
        <v>7.3587682554058648E-2</v>
      </c>
      <c r="U49" s="65">
        <f t="shared" si="3"/>
        <v>0.14598763699102124</v>
      </c>
      <c r="V49" s="65">
        <f t="shared" si="4"/>
        <v>0.14598763699102124</v>
      </c>
      <c r="W49" s="51">
        <f t="shared" si="5"/>
        <v>3.4965034965034968E-2</v>
      </c>
      <c r="X49" s="51">
        <f t="shared" si="6"/>
        <v>3.4965034965034968E-2</v>
      </c>
      <c r="Y49" s="51">
        <f>'Órdenes y Medidas'!C52/'Denuncias-Renuncias'!G49</f>
        <v>0.19580419580419581</v>
      </c>
      <c r="Z49" s="51">
        <f>'Órdenes y Medidas'!C52/'Denuncias-Renuncias'!C49</f>
        <v>0.19580419580419581</v>
      </c>
    </row>
    <row r="50" spans="2:26" ht="20.100000000000001" customHeight="1" thickBot="1" x14ac:dyDescent="0.25">
      <c r="B50" s="4" t="s">
        <v>237</v>
      </c>
      <c r="C50" s="19">
        <v>758</v>
      </c>
      <c r="D50" s="19">
        <v>421</v>
      </c>
      <c r="E50" s="19">
        <v>337</v>
      </c>
      <c r="F50" s="19">
        <v>0</v>
      </c>
      <c r="G50" s="19">
        <v>788</v>
      </c>
      <c r="H50" s="19">
        <v>6</v>
      </c>
      <c r="I50" s="19">
        <v>0</v>
      </c>
      <c r="J50" s="19">
        <v>673</v>
      </c>
      <c r="K50" s="19">
        <v>16</v>
      </c>
      <c r="L50" s="19">
        <v>61</v>
      </c>
      <c r="M50" s="19">
        <v>23</v>
      </c>
      <c r="N50" s="19">
        <v>9</v>
      </c>
      <c r="O50" s="19">
        <v>21</v>
      </c>
      <c r="P50" s="19">
        <v>13</v>
      </c>
      <c r="Q50" s="19">
        <v>8</v>
      </c>
      <c r="R50" s="19">
        <v>1128449</v>
      </c>
      <c r="S50" s="19">
        <v>587925</v>
      </c>
      <c r="T50" s="65">
        <f t="shared" si="2"/>
        <v>6.9830360078302164E-2</v>
      </c>
      <c r="U50" s="65">
        <f t="shared" si="3"/>
        <v>0.13403070119488031</v>
      </c>
      <c r="V50" s="65">
        <f t="shared" si="4"/>
        <v>0.12892800952502445</v>
      </c>
      <c r="W50" s="51">
        <f t="shared" si="5"/>
        <v>2.6649746192893401E-2</v>
      </c>
      <c r="X50" s="51">
        <f t="shared" si="6"/>
        <v>2.7704485488126648E-2</v>
      </c>
      <c r="Y50" s="51">
        <f>'Órdenes y Medidas'!C53/'Denuncias-Renuncias'!G50</f>
        <v>0.25380710659898476</v>
      </c>
      <c r="Z50" s="51">
        <f>'Órdenes y Medidas'!C53/'Denuncias-Renuncias'!C50</f>
        <v>0.26385224274406333</v>
      </c>
    </row>
    <row r="51" spans="2:26" ht="20.100000000000001" customHeight="1" thickBot="1" x14ac:dyDescent="0.25">
      <c r="B51" s="4" t="s">
        <v>238</v>
      </c>
      <c r="C51" s="19">
        <v>205</v>
      </c>
      <c r="D51" s="19">
        <v>160</v>
      </c>
      <c r="E51" s="19">
        <v>45</v>
      </c>
      <c r="F51" s="19">
        <v>0</v>
      </c>
      <c r="G51" s="19">
        <v>206</v>
      </c>
      <c r="H51" s="19">
        <v>1</v>
      </c>
      <c r="I51" s="19">
        <v>0</v>
      </c>
      <c r="J51" s="19">
        <v>191</v>
      </c>
      <c r="K51" s="19">
        <v>3</v>
      </c>
      <c r="L51" s="19">
        <v>10</v>
      </c>
      <c r="M51" s="19">
        <v>1</v>
      </c>
      <c r="N51" s="19">
        <v>0</v>
      </c>
      <c r="O51" s="19">
        <v>11</v>
      </c>
      <c r="P51" s="19">
        <v>7</v>
      </c>
      <c r="Q51" s="19">
        <v>4</v>
      </c>
      <c r="R51" s="19">
        <v>325048</v>
      </c>
      <c r="S51" s="19">
        <v>167333</v>
      </c>
      <c r="T51" s="65">
        <f t="shared" si="2"/>
        <v>6.3375255346902609E-2</v>
      </c>
      <c r="U51" s="65">
        <f t="shared" si="3"/>
        <v>0.12310781495580669</v>
      </c>
      <c r="V51" s="65">
        <f t="shared" si="4"/>
        <v>0.12251020420359403</v>
      </c>
      <c r="W51" s="51">
        <f t="shared" si="5"/>
        <v>5.3398058252427182E-2</v>
      </c>
      <c r="X51" s="51">
        <f t="shared" si="6"/>
        <v>5.3658536585365853E-2</v>
      </c>
      <c r="Y51" s="51">
        <f>'Órdenes y Medidas'!C54/'Denuncias-Renuncias'!G51</f>
        <v>0.27184466019417475</v>
      </c>
      <c r="Z51" s="51">
        <f>'Órdenes y Medidas'!C54/'Denuncias-Renuncias'!C51</f>
        <v>0.27317073170731709</v>
      </c>
    </row>
    <row r="52" spans="2:26" ht="20.100000000000001" customHeight="1" thickBot="1" x14ac:dyDescent="0.25">
      <c r="B52" s="4" t="s">
        <v>239</v>
      </c>
      <c r="C52" s="19">
        <v>153</v>
      </c>
      <c r="D52" s="19">
        <v>108</v>
      </c>
      <c r="E52" s="19">
        <v>45</v>
      </c>
      <c r="F52" s="19">
        <v>0</v>
      </c>
      <c r="G52" s="19">
        <v>194</v>
      </c>
      <c r="H52" s="19">
        <v>0</v>
      </c>
      <c r="I52" s="19">
        <v>0</v>
      </c>
      <c r="J52" s="19">
        <v>138</v>
      </c>
      <c r="K52" s="19">
        <v>1</v>
      </c>
      <c r="L52" s="19">
        <v>40</v>
      </c>
      <c r="M52" s="19">
        <v>10</v>
      </c>
      <c r="N52" s="19">
        <v>5</v>
      </c>
      <c r="O52" s="19">
        <v>14</v>
      </c>
      <c r="P52" s="19">
        <v>9</v>
      </c>
      <c r="Q52" s="19">
        <v>5</v>
      </c>
      <c r="R52" s="19">
        <v>304467</v>
      </c>
      <c r="S52" s="19">
        <v>158286</v>
      </c>
      <c r="T52" s="65">
        <f t="shared" si="2"/>
        <v>6.3717907030975435E-2</v>
      </c>
      <c r="U52" s="65">
        <f t="shared" si="3"/>
        <v>0.12256295566253492</v>
      </c>
      <c r="V52" s="65">
        <f t="shared" si="4"/>
        <v>9.6660475342102273E-2</v>
      </c>
      <c r="W52" s="51">
        <f t="shared" si="5"/>
        <v>7.2164948453608241E-2</v>
      </c>
      <c r="X52" s="51">
        <f t="shared" si="6"/>
        <v>9.1503267973856203E-2</v>
      </c>
      <c r="Y52" s="51">
        <f>'Órdenes y Medidas'!C55/'Denuncias-Renuncias'!G52</f>
        <v>0.27319587628865977</v>
      </c>
      <c r="Z52" s="51">
        <f>'Órdenes y Medidas'!C55/'Denuncias-Renuncias'!C52</f>
        <v>0.34640522875816993</v>
      </c>
    </row>
    <row r="53" spans="2:26" ht="20.100000000000001" customHeight="1" thickBot="1" x14ac:dyDescent="0.25">
      <c r="B53" s="4" t="s">
        <v>240</v>
      </c>
      <c r="C53" s="19">
        <v>571</v>
      </c>
      <c r="D53" s="19">
        <v>469</v>
      </c>
      <c r="E53" s="19">
        <v>102</v>
      </c>
      <c r="F53" s="19">
        <v>3</v>
      </c>
      <c r="G53" s="19">
        <v>699</v>
      </c>
      <c r="H53" s="19">
        <v>8</v>
      </c>
      <c r="I53" s="19">
        <v>0</v>
      </c>
      <c r="J53" s="19">
        <v>566</v>
      </c>
      <c r="K53" s="19">
        <v>17</v>
      </c>
      <c r="L53" s="19">
        <v>70</v>
      </c>
      <c r="M53" s="19">
        <v>26</v>
      </c>
      <c r="N53" s="19">
        <v>12</v>
      </c>
      <c r="O53" s="19">
        <v>25</v>
      </c>
      <c r="P53" s="19">
        <v>20</v>
      </c>
      <c r="Q53" s="19">
        <v>5</v>
      </c>
      <c r="R53" s="19">
        <v>947869</v>
      </c>
      <c r="S53" s="19">
        <v>490545</v>
      </c>
      <c r="T53" s="65">
        <f t="shared" si="2"/>
        <v>7.3744367628860108E-2</v>
      </c>
      <c r="U53" s="65">
        <f t="shared" si="3"/>
        <v>0.14249457236339172</v>
      </c>
      <c r="V53" s="65">
        <f t="shared" si="4"/>
        <v>0.116401145664516</v>
      </c>
      <c r="W53" s="51">
        <f t="shared" si="5"/>
        <v>3.5765379113018601E-2</v>
      </c>
      <c r="X53" s="51">
        <f t="shared" si="6"/>
        <v>4.3782837127845885E-2</v>
      </c>
      <c r="Y53" s="51">
        <f>'Órdenes y Medidas'!C56/'Denuncias-Renuncias'!G53</f>
        <v>0.21173104434907011</v>
      </c>
      <c r="Z53" s="51">
        <f>'Órdenes y Medidas'!C56/'Denuncias-Renuncias'!C53</f>
        <v>0.25919439579684761</v>
      </c>
    </row>
    <row r="54" spans="2:26" ht="20.100000000000001" customHeight="1" thickBot="1" x14ac:dyDescent="0.25">
      <c r="B54" s="4" t="s">
        <v>241</v>
      </c>
      <c r="C54" s="19">
        <v>6910</v>
      </c>
      <c r="D54" s="19">
        <v>3927</v>
      </c>
      <c r="E54" s="19">
        <v>2983</v>
      </c>
      <c r="F54" s="19">
        <v>0</v>
      </c>
      <c r="G54" s="19">
        <v>7576</v>
      </c>
      <c r="H54" s="19">
        <v>49</v>
      </c>
      <c r="I54" s="19">
        <v>28</v>
      </c>
      <c r="J54" s="19">
        <v>5563</v>
      </c>
      <c r="K54" s="19">
        <v>54</v>
      </c>
      <c r="L54" s="19">
        <v>1418</v>
      </c>
      <c r="M54" s="19">
        <v>279</v>
      </c>
      <c r="N54" s="19">
        <v>185</v>
      </c>
      <c r="O54" s="19">
        <v>964</v>
      </c>
      <c r="P54" s="19">
        <v>507</v>
      </c>
      <c r="Q54" s="19">
        <v>457</v>
      </c>
      <c r="R54" s="19">
        <v>7009268</v>
      </c>
      <c r="S54" s="19">
        <v>3653105</v>
      </c>
      <c r="T54" s="65">
        <f t="shared" si="2"/>
        <v>0.10808546627122832</v>
      </c>
      <c r="U54" s="65">
        <f t="shared" si="3"/>
        <v>0.20738522435024453</v>
      </c>
      <c r="V54" s="65">
        <f t="shared" si="4"/>
        <v>0.1891541579012922</v>
      </c>
      <c r="W54" s="51">
        <f t="shared" si="5"/>
        <v>0.12724392819429778</v>
      </c>
      <c r="X54" s="51">
        <f t="shared" si="6"/>
        <v>0.13950795947901592</v>
      </c>
      <c r="Y54" s="51">
        <f>'Órdenes y Medidas'!C57/'Denuncias-Renuncias'!G54</f>
        <v>0.18769799366420276</v>
      </c>
      <c r="Z54" s="51">
        <f>'Órdenes y Medidas'!C57/'Denuncias-Renuncias'!C54</f>
        <v>0.20578871201157742</v>
      </c>
    </row>
    <row r="55" spans="2:26" ht="20.100000000000001" customHeight="1" thickBot="1" x14ac:dyDescent="0.25">
      <c r="B55" s="4" t="s">
        <v>242</v>
      </c>
      <c r="C55" s="19">
        <v>1608</v>
      </c>
      <c r="D55" s="19">
        <v>1044</v>
      </c>
      <c r="E55" s="19">
        <v>564</v>
      </c>
      <c r="F55" s="19">
        <v>7</v>
      </c>
      <c r="G55" s="19">
        <v>1957</v>
      </c>
      <c r="H55" s="19">
        <v>0</v>
      </c>
      <c r="I55" s="19">
        <v>14</v>
      </c>
      <c r="J55" s="19">
        <v>1297</v>
      </c>
      <c r="K55" s="19">
        <v>29</v>
      </c>
      <c r="L55" s="19">
        <v>462</v>
      </c>
      <c r="M55" s="19">
        <v>155</v>
      </c>
      <c r="N55" s="19">
        <v>0</v>
      </c>
      <c r="O55" s="19">
        <v>85</v>
      </c>
      <c r="P55" s="19">
        <v>58</v>
      </c>
      <c r="Q55" s="19">
        <v>27</v>
      </c>
      <c r="R55" s="19">
        <v>1568492</v>
      </c>
      <c r="S55" s="19">
        <v>782454</v>
      </c>
      <c r="T55" s="65">
        <f t="shared" si="2"/>
        <v>0.12476952384838431</v>
      </c>
      <c r="U55" s="65">
        <f t="shared" si="3"/>
        <v>0.2501105496297546</v>
      </c>
      <c r="V55" s="65">
        <f t="shared" si="4"/>
        <v>0.20550728860738141</v>
      </c>
      <c r="W55" s="51">
        <f t="shared" si="5"/>
        <v>4.3433827286663257E-2</v>
      </c>
      <c r="X55" s="51">
        <f t="shared" si="6"/>
        <v>5.2860696517412938E-2</v>
      </c>
      <c r="Y55" s="51">
        <f>'Órdenes y Medidas'!C58/'Denuncias-Renuncias'!G55</f>
        <v>0.17424629535002556</v>
      </c>
      <c r="Z55" s="51">
        <f>'Órdenes y Medidas'!C58/'Denuncias-Renuncias'!C55</f>
        <v>0.21206467661691542</v>
      </c>
    </row>
    <row r="56" spans="2:26" ht="20.100000000000001" customHeight="1" thickBot="1" x14ac:dyDescent="0.25">
      <c r="B56" s="4" t="s">
        <v>243</v>
      </c>
      <c r="C56" s="19">
        <v>987</v>
      </c>
      <c r="D56" s="19">
        <v>460</v>
      </c>
      <c r="E56" s="19">
        <v>527</v>
      </c>
      <c r="F56" s="19">
        <v>5</v>
      </c>
      <c r="G56" s="19">
        <v>1158</v>
      </c>
      <c r="H56" s="19">
        <v>0</v>
      </c>
      <c r="I56" s="19">
        <v>0</v>
      </c>
      <c r="J56" s="19">
        <v>740</v>
      </c>
      <c r="K56" s="19">
        <v>0</v>
      </c>
      <c r="L56" s="19">
        <v>308</v>
      </c>
      <c r="M56" s="19">
        <v>22</v>
      </c>
      <c r="N56" s="19">
        <v>88</v>
      </c>
      <c r="O56" s="19">
        <v>30</v>
      </c>
      <c r="P56" s="19">
        <v>13</v>
      </c>
      <c r="Q56" s="19">
        <v>17</v>
      </c>
      <c r="R56" s="19">
        <v>678333</v>
      </c>
      <c r="S56" s="19">
        <v>342414</v>
      </c>
      <c r="T56" s="65">
        <f t="shared" si="2"/>
        <v>0.17071261460079343</v>
      </c>
      <c r="U56" s="65">
        <f t="shared" si="3"/>
        <v>0.33818710683558501</v>
      </c>
      <c r="V56" s="65">
        <f t="shared" si="4"/>
        <v>0.28824755997126289</v>
      </c>
      <c r="W56" s="51">
        <f t="shared" si="5"/>
        <v>2.5906735751295335E-2</v>
      </c>
      <c r="X56" s="51">
        <f t="shared" si="6"/>
        <v>3.0395136778115502E-2</v>
      </c>
      <c r="Y56" s="51">
        <f>'Órdenes y Medidas'!C59/'Denuncias-Renuncias'!G56</f>
        <v>8.0310880829015538E-2</v>
      </c>
      <c r="Z56" s="51">
        <f>'Órdenes y Medidas'!C59/'Denuncias-Renuncias'!C56</f>
        <v>9.4224924012158054E-2</v>
      </c>
    </row>
    <row r="57" spans="2:26" ht="20.100000000000001" customHeight="1" thickBot="1" x14ac:dyDescent="0.25">
      <c r="B57" s="4" t="s">
        <v>244</v>
      </c>
      <c r="C57" s="19">
        <v>375</v>
      </c>
      <c r="D57" s="19">
        <v>181</v>
      </c>
      <c r="E57" s="19">
        <v>194</v>
      </c>
      <c r="F57" s="19">
        <v>0</v>
      </c>
      <c r="G57" s="19">
        <v>375</v>
      </c>
      <c r="H57" s="19">
        <v>0</v>
      </c>
      <c r="I57" s="19">
        <v>0</v>
      </c>
      <c r="J57" s="19">
        <v>284</v>
      </c>
      <c r="K57" s="19">
        <v>2</v>
      </c>
      <c r="L57" s="19">
        <v>89</v>
      </c>
      <c r="M57" s="19">
        <v>0</v>
      </c>
      <c r="N57" s="19">
        <v>0</v>
      </c>
      <c r="O57" s="19">
        <v>25</v>
      </c>
      <c r="P57" s="19">
        <v>15</v>
      </c>
      <c r="Q57" s="19">
        <v>10</v>
      </c>
      <c r="R57" s="19">
        <v>338594</v>
      </c>
      <c r="S57" s="19">
        <v>171927</v>
      </c>
      <c r="T57" s="65">
        <f t="shared" si="2"/>
        <v>0.11075211019687295</v>
      </c>
      <c r="U57" s="65">
        <f t="shared" si="3"/>
        <v>0.21811582822942296</v>
      </c>
      <c r="V57" s="65">
        <f t="shared" si="4"/>
        <v>0.21811582822942296</v>
      </c>
      <c r="W57" s="51">
        <f t="shared" si="5"/>
        <v>6.6666666666666666E-2</v>
      </c>
      <c r="X57" s="51">
        <f t="shared" si="6"/>
        <v>6.6666666666666666E-2</v>
      </c>
      <c r="Y57" s="51">
        <f>'Órdenes y Medidas'!C60/'Denuncias-Renuncias'!G57</f>
        <v>0.16800000000000001</v>
      </c>
      <c r="Z57" s="51">
        <f>'Órdenes y Medidas'!C60/'Denuncias-Renuncias'!C57</f>
        <v>0.16800000000000001</v>
      </c>
    </row>
    <row r="58" spans="2:26" ht="20.100000000000001" customHeight="1" thickBot="1" x14ac:dyDescent="0.25">
      <c r="B58" s="4" t="s">
        <v>270</v>
      </c>
      <c r="C58" s="19">
        <v>443</v>
      </c>
      <c r="D58" s="19">
        <v>255</v>
      </c>
      <c r="E58" s="19">
        <v>188</v>
      </c>
      <c r="F58" s="19">
        <v>9</v>
      </c>
      <c r="G58" s="19">
        <v>510</v>
      </c>
      <c r="H58" s="19">
        <v>6</v>
      </c>
      <c r="I58" s="19">
        <v>0</v>
      </c>
      <c r="J58" s="19">
        <v>327</v>
      </c>
      <c r="K58" s="19">
        <v>0</v>
      </c>
      <c r="L58" s="19">
        <v>158</v>
      </c>
      <c r="M58" s="19">
        <v>19</v>
      </c>
      <c r="N58" s="19">
        <v>0</v>
      </c>
      <c r="O58" s="19">
        <v>84</v>
      </c>
      <c r="P58" s="19">
        <v>37</v>
      </c>
      <c r="Q58" s="19">
        <v>47</v>
      </c>
      <c r="R58" s="19">
        <v>729722</v>
      </c>
      <c r="S58" s="19">
        <v>373424</v>
      </c>
      <c r="T58" s="65">
        <f t="shared" si="2"/>
        <v>6.9889629201257464E-2</v>
      </c>
      <c r="U58" s="65">
        <f t="shared" si="3"/>
        <v>0.136573974891812</v>
      </c>
      <c r="V58" s="65">
        <f t="shared" si="4"/>
        <v>0.11863190368053474</v>
      </c>
      <c r="W58" s="51">
        <f t="shared" si="5"/>
        <v>0.16470588235294117</v>
      </c>
      <c r="X58" s="51">
        <f t="shared" si="6"/>
        <v>0.18961625282167044</v>
      </c>
      <c r="Y58" s="51">
        <f>'Órdenes y Medidas'!C61/'Denuncias-Renuncias'!G58</f>
        <v>0.16666666666666666</v>
      </c>
      <c r="Z58" s="51">
        <f>'Órdenes y Medidas'!C61/'Denuncias-Renuncias'!C58</f>
        <v>0.19187358916478556</v>
      </c>
    </row>
    <row r="59" spans="2:26" ht="20.100000000000001" customHeight="1" thickBot="1" x14ac:dyDescent="0.25">
      <c r="B59" s="4" t="s">
        <v>246</v>
      </c>
      <c r="C59" s="19">
        <v>785</v>
      </c>
      <c r="D59" s="19">
        <v>471</v>
      </c>
      <c r="E59" s="19">
        <v>314</v>
      </c>
      <c r="F59" s="19">
        <v>9</v>
      </c>
      <c r="G59" s="19">
        <v>805</v>
      </c>
      <c r="H59" s="19">
        <v>28</v>
      </c>
      <c r="I59" s="19">
        <v>13</v>
      </c>
      <c r="J59" s="19">
        <v>415</v>
      </c>
      <c r="K59" s="19">
        <v>13</v>
      </c>
      <c r="L59" s="19">
        <v>263</v>
      </c>
      <c r="M59" s="19">
        <v>33</v>
      </c>
      <c r="N59" s="19">
        <v>40</v>
      </c>
      <c r="O59" s="19">
        <v>96</v>
      </c>
      <c r="P59" s="19">
        <v>51</v>
      </c>
      <c r="Q59" s="19">
        <v>45</v>
      </c>
      <c r="R59" s="19">
        <v>1159368</v>
      </c>
      <c r="S59" s="19">
        <v>598845</v>
      </c>
      <c r="T59" s="65">
        <f t="shared" si="2"/>
        <v>6.9434381490605226E-2</v>
      </c>
      <c r="U59" s="65">
        <f t="shared" si="3"/>
        <v>0.13442543563025491</v>
      </c>
      <c r="V59" s="65">
        <f t="shared" si="4"/>
        <v>0.13108567325434795</v>
      </c>
      <c r="W59" s="51">
        <f t="shared" si="5"/>
        <v>0.11925465838509317</v>
      </c>
      <c r="X59" s="51">
        <f t="shared" si="6"/>
        <v>0.12229299363057325</v>
      </c>
      <c r="Y59" s="51">
        <f>'Órdenes y Medidas'!C62/'Denuncias-Renuncias'!G59</f>
        <v>0.12546583850931678</v>
      </c>
      <c r="Z59" s="51">
        <f>'Órdenes y Medidas'!C62/'Denuncias-Renuncias'!C59</f>
        <v>0.1286624203821656</v>
      </c>
    </row>
    <row r="60" spans="2:26" ht="20.100000000000001" customHeight="1" thickBot="1" x14ac:dyDescent="0.25">
      <c r="B60" s="4" t="s">
        <v>247</v>
      </c>
      <c r="C60" s="19">
        <v>230</v>
      </c>
      <c r="D60" s="19">
        <v>76</v>
      </c>
      <c r="E60" s="19">
        <v>154</v>
      </c>
      <c r="F60" s="19">
        <v>0</v>
      </c>
      <c r="G60" s="19">
        <v>230</v>
      </c>
      <c r="H60" s="19">
        <v>0</v>
      </c>
      <c r="I60" s="19">
        <v>0</v>
      </c>
      <c r="J60" s="19">
        <v>199</v>
      </c>
      <c r="K60" s="19">
        <v>0</v>
      </c>
      <c r="L60" s="19">
        <v>31</v>
      </c>
      <c r="M60" s="19">
        <v>0</v>
      </c>
      <c r="N60" s="19">
        <v>0</v>
      </c>
      <c r="O60" s="19">
        <v>14</v>
      </c>
      <c r="P60" s="19">
        <v>3</v>
      </c>
      <c r="Q60" s="19">
        <v>11</v>
      </c>
      <c r="R60" s="19">
        <v>324184</v>
      </c>
      <c r="S60" s="19">
        <v>164205</v>
      </c>
      <c r="T60" s="65">
        <f t="shared" si="2"/>
        <v>7.0947363225822374E-2</v>
      </c>
      <c r="U60" s="65">
        <f t="shared" si="3"/>
        <v>0.14006881641850125</v>
      </c>
      <c r="V60" s="65">
        <f t="shared" si="4"/>
        <v>0.14006881641850125</v>
      </c>
      <c r="W60" s="52">
        <f t="shared" si="5"/>
        <v>6.0869565217391307E-2</v>
      </c>
      <c r="X60" s="52">
        <f t="shared" si="6"/>
        <v>6.0869565217391307E-2</v>
      </c>
      <c r="Y60" s="52">
        <f>'Órdenes y Medidas'!C63/'Denuncias-Renuncias'!G60</f>
        <v>0.24782608695652175</v>
      </c>
      <c r="Z60" s="52">
        <f>'Órdenes y Medidas'!C63/'Denuncias-Renuncias'!C60</f>
        <v>0.24782608695652175</v>
      </c>
    </row>
    <row r="61" spans="2:26" ht="20.100000000000001" customHeight="1" thickBot="1" x14ac:dyDescent="0.25">
      <c r="B61" s="7" t="s">
        <v>22</v>
      </c>
      <c r="C61" s="40">
        <f>SUM(C11:C60)</f>
        <v>43586</v>
      </c>
      <c r="D61" s="40">
        <f t="shared" ref="D61:Q61" si="7">SUM(D11:D60)</f>
        <v>26984</v>
      </c>
      <c r="E61" s="40">
        <f t="shared" si="7"/>
        <v>16602</v>
      </c>
      <c r="F61" s="40">
        <f>SUM(F11:F60)</f>
        <v>115</v>
      </c>
      <c r="G61" s="40">
        <f t="shared" si="7"/>
        <v>47865</v>
      </c>
      <c r="H61" s="40">
        <f t="shared" si="7"/>
        <v>377</v>
      </c>
      <c r="I61" s="40">
        <f t="shared" si="7"/>
        <v>102</v>
      </c>
      <c r="J61" s="40">
        <f t="shared" si="7"/>
        <v>33364</v>
      </c>
      <c r="K61" s="40">
        <f t="shared" si="7"/>
        <v>796</v>
      </c>
      <c r="L61" s="40">
        <f t="shared" si="7"/>
        <v>8227</v>
      </c>
      <c r="M61" s="40">
        <f t="shared" si="7"/>
        <v>3548</v>
      </c>
      <c r="N61" s="40">
        <f t="shared" si="7"/>
        <v>1451</v>
      </c>
      <c r="O61" s="40">
        <f t="shared" si="7"/>
        <v>4913</v>
      </c>
      <c r="P61" s="40">
        <f t="shared" si="7"/>
        <v>2725</v>
      </c>
      <c r="Q61" s="40">
        <f t="shared" si="7"/>
        <v>2188</v>
      </c>
      <c r="R61" s="40">
        <f t="shared" ref="R61:S61" si="8">SUM(R11:R60)</f>
        <v>48619695</v>
      </c>
      <c r="S61" s="40">
        <f t="shared" si="8"/>
        <v>24792824</v>
      </c>
      <c r="T61" s="66">
        <f t="shared" ref="T61" si="9">+(G61/R61)*100</f>
        <v>9.8447758670637472E-2</v>
      </c>
      <c r="U61" s="66">
        <f t="shared" ref="U61" si="10">+(G61/S61)*100</f>
        <v>0.19305989507286464</v>
      </c>
      <c r="V61" s="66">
        <f t="shared" ref="V61" si="11">+(C61/S61)*100</f>
        <v>0.1758008688320459</v>
      </c>
      <c r="W61" s="53">
        <f>+O61/G61</f>
        <v>0.10264284968139559</v>
      </c>
      <c r="X61" s="53">
        <f t="shared" si="6"/>
        <v>0.1127196806313954</v>
      </c>
      <c r="Y61" s="53">
        <f>'Órdenes y Medidas'!C64/'Denuncias-Renuncias'!G61</f>
        <v>0.19644834430168182</v>
      </c>
      <c r="Z61" s="53">
        <f>'Órdenes y Medidas'!C64/'Denuncias-Renuncias'!C61</f>
        <v>0.21573441013169367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49"/>
    </row>
    <row r="65" spans="18:18" x14ac:dyDescent="0.2">
      <c r="R65" s="67" t="s">
        <v>295</v>
      </c>
    </row>
  </sheetData>
  <mergeCells count="20"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97" t="s">
        <v>153</v>
      </c>
      <c r="D9" s="97" t="s">
        <v>130</v>
      </c>
      <c r="E9" s="99" t="s">
        <v>131</v>
      </c>
      <c r="F9" s="100"/>
      <c r="G9" s="101"/>
      <c r="H9" s="101" t="s">
        <v>152</v>
      </c>
      <c r="I9" s="97" t="s">
        <v>133</v>
      </c>
    </row>
    <row r="10" spans="2:9" ht="83.25" customHeight="1" thickBot="1" x14ac:dyDescent="0.25">
      <c r="B10" s="10"/>
      <c r="C10" s="98"/>
      <c r="D10" s="98"/>
      <c r="E10" s="41" t="s">
        <v>146</v>
      </c>
      <c r="F10" s="42" t="s">
        <v>147</v>
      </c>
      <c r="G10" s="43" t="s">
        <v>148</v>
      </c>
      <c r="H10" s="102"/>
      <c r="I10" s="98"/>
    </row>
    <row r="11" spans="2:9" ht="20.100000000000001" customHeight="1" thickBot="1" x14ac:dyDescent="0.25">
      <c r="B11" s="3" t="s">
        <v>198</v>
      </c>
      <c r="C11" s="54">
        <f>+IF('Denuncias-Renuncias'!$G11=0,"-",('Denuncias-Renuncias'!H11/'Denuncias-Renuncias'!$G11))</f>
        <v>0</v>
      </c>
      <c r="D11" s="54">
        <f>+IF('Denuncias-Renuncias'!$G11=0,"-",('Denuncias-Renuncias'!I11/'Denuncias-Renuncias'!$G11))</f>
        <v>0</v>
      </c>
      <c r="E11" s="54">
        <f>+IF('Denuncias-Renuncias'!$G11=0,"-",('Denuncias-Renuncias'!J11/'Denuncias-Renuncias'!$G11))</f>
        <v>0.78169014084507038</v>
      </c>
      <c r="F11" s="54">
        <f>+IF('Denuncias-Renuncias'!$G11=0,"-",('Denuncias-Renuncias'!K11/'Denuncias-Renuncias'!$G11))</f>
        <v>4.401408450704225E-2</v>
      </c>
      <c r="G11" s="54">
        <f>+IF('Denuncias-Renuncias'!$G11=0,"-",('Denuncias-Renuncias'!L11/'Denuncias-Renuncias'!$G11))</f>
        <v>0.12852112676056338</v>
      </c>
      <c r="H11" s="54">
        <f>+IF('Denuncias-Renuncias'!$G11=0,"-",('Denuncias-Renuncias'!M11/'Denuncias-Renuncias'!$G11))</f>
        <v>2.464788732394366E-2</v>
      </c>
      <c r="I11" s="54">
        <f>+IF('Denuncias-Renuncias'!$G11=0,"-",('Denuncias-Renuncias'!N11/'Denuncias-Renuncias'!$G11))</f>
        <v>2.1126760563380281E-2</v>
      </c>
    </row>
    <row r="12" spans="2:9" ht="20.100000000000001" customHeight="1" thickBot="1" x14ac:dyDescent="0.25">
      <c r="B12" s="4" t="s">
        <v>199</v>
      </c>
      <c r="C12" s="55">
        <f>+IF('Denuncias-Renuncias'!$G12=0,"-",('Denuncias-Renuncias'!H12/'Denuncias-Renuncias'!$G12))</f>
        <v>1.8495684340320592E-3</v>
      </c>
      <c r="D12" s="55">
        <f>+IF('Denuncias-Renuncias'!$G12=0,"-",('Denuncias-Renuncias'!I12/'Denuncias-Renuncias'!$G12))</f>
        <v>0</v>
      </c>
      <c r="E12" s="55">
        <f>+IF('Denuncias-Renuncias'!$G12=0,"-",('Denuncias-Renuncias'!J12/'Denuncias-Renuncias'!$G12))</f>
        <v>0.56596794081381008</v>
      </c>
      <c r="F12" s="55">
        <f>+IF('Denuncias-Renuncias'!$G12=0,"-",('Denuncias-Renuncias'!K12/'Denuncias-Renuncias'!$G12))</f>
        <v>1.2330456226880395E-3</v>
      </c>
      <c r="G12" s="55">
        <f>+IF('Denuncias-Renuncias'!$G12=0,"-",('Denuncias-Renuncias'!L12/'Denuncias-Renuncias'!$G12))</f>
        <v>8.6313193588162765E-2</v>
      </c>
      <c r="H12" s="55">
        <f>+IF('Denuncias-Renuncias'!$G12=0,"-",('Denuncias-Renuncias'!M12/'Denuncias-Renuncias'!$G12))</f>
        <v>4.99383477188656E-2</v>
      </c>
      <c r="I12" s="55">
        <f>+IF('Denuncias-Renuncias'!$G12=0,"-",('Denuncias-Renuncias'!N12/'Denuncias-Renuncias'!$G12))</f>
        <v>0.29469790382244143</v>
      </c>
    </row>
    <row r="13" spans="2:9" ht="20.100000000000001" customHeight="1" thickBot="1" x14ac:dyDescent="0.25">
      <c r="B13" s="4" t="s">
        <v>200</v>
      </c>
      <c r="C13" s="56">
        <f>+IF('Denuncias-Renuncias'!$G13=0,"-",('Denuncias-Renuncias'!H13/'Denuncias-Renuncias'!$G13))</f>
        <v>3.2258064516129032E-3</v>
      </c>
      <c r="D13" s="55">
        <f>+IF('Denuncias-Renuncias'!$G13=0,"-",('Denuncias-Renuncias'!I13/'Denuncias-Renuncias'!$G13))</f>
        <v>0</v>
      </c>
      <c r="E13" s="55">
        <f>+IF('Denuncias-Renuncias'!$G13=0,"-",('Denuncias-Renuncias'!J13/'Denuncias-Renuncias'!$G13))</f>
        <v>0.92419354838709677</v>
      </c>
      <c r="F13" s="55">
        <f>+IF('Denuncias-Renuncias'!$G13=0,"-",('Denuncias-Renuncias'!K13/'Denuncias-Renuncias'!$G13))</f>
        <v>6.4516129032258064E-3</v>
      </c>
      <c r="G13" s="55">
        <f>+IF('Denuncias-Renuncias'!$G13=0,"-",('Denuncias-Renuncias'!L13/'Denuncias-Renuncias'!$G13))</f>
        <v>4.8387096774193547E-2</v>
      </c>
      <c r="H13" s="55">
        <f>+IF('Denuncias-Renuncias'!$G13=0,"-",('Denuncias-Renuncias'!M13/'Denuncias-Renuncias'!$G13))</f>
        <v>1.7741935483870968E-2</v>
      </c>
      <c r="I13" s="55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201</v>
      </c>
      <c r="C14" s="57">
        <f>+IF('Denuncias-Renuncias'!$G14=0,"-",('Denuncias-Renuncias'!H14/'Denuncias-Renuncias'!$G14))</f>
        <v>4.0000000000000001E-3</v>
      </c>
      <c r="D14" s="55">
        <f>+IF('Denuncias-Renuncias'!$G14=0,"-",('Denuncias-Renuncias'!I14/'Denuncias-Renuncias'!$G14))</f>
        <v>0</v>
      </c>
      <c r="E14" s="55">
        <f>+IF('Denuncias-Renuncias'!$G14=0,"-",('Denuncias-Renuncias'!J14/'Denuncias-Renuncias'!$G14))</f>
        <v>0.75519999999999998</v>
      </c>
      <c r="F14" s="55">
        <f>+IF('Denuncias-Renuncias'!$G14=0,"-",('Denuncias-Renuncias'!K14/'Denuncias-Renuncias'!$G14))</f>
        <v>2.1600000000000001E-2</v>
      </c>
      <c r="G14" s="55">
        <f>+IF('Denuncias-Renuncias'!$G14=0,"-",('Denuncias-Renuncias'!L14/'Denuncias-Renuncias'!$G14))</f>
        <v>9.9199999999999997E-2</v>
      </c>
      <c r="H14" s="55">
        <f>+IF('Denuncias-Renuncias'!$G14=0,"-",('Denuncias-Renuncias'!M14/'Denuncias-Renuncias'!$G14))</f>
        <v>0.10879999999999999</v>
      </c>
      <c r="I14" s="55">
        <f>+IF('Denuncias-Renuncias'!$G14=0,"-",('Denuncias-Renuncias'!N14/'Denuncias-Renuncias'!$G14))</f>
        <v>1.12E-2</v>
      </c>
    </row>
    <row r="15" spans="2:9" ht="20.100000000000001" customHeight="1" thickBot="1" x14ac:dyDescent="0.25">
      <c r="B15" s="4" t="s">
        <v>202</v>
      </c>
      <c r="C15" s="57">
        <f>+IF('Denuncias-Renuncias'!$G15=0,"-",('Denuncias-Renuncias'!H15/'Denuncias-Renuncias'!$G15))</f>
        <v>0</v>
      </c>
      <c r="D15" s="55">
        <f>+IF('Denuncias-Renuncias'!$G15=0,"-",('Denuncias-Renuncias'!I15/'Denuncias-Renuncias'!$G15))</f>
        <v>0</v>
      </c>
      <c r="E15" s="55">
        <f>+IF('Denuncias-Renuncias'!$G15=0,"-",('Denuncias-Renuncias'!J15/'Denuncias-Renuncias'!$G15))</f>
        <v>0.76439790575916233</v>
      </c>
      <c r="F15" s="55">
        <f>+IF('Denuncias-Renuncias'!$G15=0,"-",('Denuncias-Renuncias'!K15/'Denuncias-Renuncias'!$G15))</f>
        <v>6.9808027923211171E-3</v>
      </c>
      <c r="G15" s="55">
        <f>+IF('Denuncias-Renuncias'!$G15=0,"-",('Denuncias-Renuncias'!L15/'Denuncias-Renuncias'!$G15))</f>
        <v>0.14659685863874344</v>
      </c>
      <c r="H15" s="55">
        <f>+IF('Denuncias-Renuncias'!$G15=0,"-",('Denuncias-Renuncias'!M15/'Denuncias-Renuncias'!$G15))</f>
        <v>8.2024432809773118E-2</v>
      </c>
      <c r="I15" s="55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203</v>
      </c>
      <c r="C16" s="57">
        <f>+IF('Denuncias-Renuncias'!$G16=0,"-",('Denuncias-Renuncias'!H16/'Denuncias-Renuncias'!$G16))</f>
        <v>0</v>
      </c>
      <c r="D16" s="55">
        <f>+IF('Denuncias-Renuncias'!$G16=0,"-",('Denuncias-Renuncias'!I16/'Denuncias-Renuncias'!$G16))</f>
        <v>3.6832412523020259E-3</v>
      </c>
      <c r="E16" s="55">
        <f>+IF('Denuncias-Renuncias'!$G16=0,"-",('Denuncias-Renuncias'!J16/'Denuncias-Renuncias'!$G16))</f>
        <v>0.86740331491712708</v>
      </c>
      <c r="F16" s="55">
        <f>+IF('Denuncias-Renuncias'!$G16=0,"-",('Denuncias-Renuncias'!K16/'Denuncias-Renuncias'!$G16))</f>
        <v>1.1049723756906077E-2</v>
      </c>
      <c r="G16" s="55">
        <f>+IF('Denuncias-Renuncias'!$G16=0,"-",('Denuncias-Renuncias'!L16/'Denuncias-Renuncias'!$G16))</f>
        <v>9.0239410681399637E-2</v>
      </c>
      <c r="H16" s="55">
        <f>+IF('Denuncias-Renuncias'!$G16=0,"-",('Denuncias-Renuncias'!M16/'Denuncias-Renuncias'!$G16))</f>
        <v>2.3941068139963169E-2</v>
      </c>
      <c r="I16" s="55">
        <f>+IF('Denuncias-Renuncias'!$G16=0,"-",('Denuncias-Renuncias'!N16/'Denuncias-Renuncias'!$G16))</f>
        <v>3.6832412523020259E-3</v>
      </c>
    </row>
    <row r="17" spans="2:9" ht="20.100000000000001" customHeight="1" thickBot="1" x14ac:dyDescent="0.25">
      <c r="B17" s="4" t="s">
        <v>204</v>
      </c>
      <c r="C17" s="57">
        <f>+IF('Denuncias-Renuncias'!$G17=0,"-",('Denuncias-Renuncias'!H17/'Denuncias-Renuncias'!$G17))</f>
        <v>1.456531634046427E-2</v>
      </c>
      <c r="D17" s="55">
        <f>+IF('Denuncias-Renuncias'!$G17=0,"-",('Denuncias-Renuncias'!I17/'Denuncias-Renuncias'!$G17))</f>
        <v>2.2758306781975419E-3</v>
      </c>
      <c r="E17" s="55">
        <f>+IF('Denuncias-Renuncias'!$G17=0,"-",('Denuncias-Renuncias'!J17/'Denuncias-Renuncias'!$G17))</f>
        <v>0.62676376877560314</v>
      </c>
      <c r="F17" s="55">
        <f>+IF('Denuncias-Renuncias'!$G17=0,"-",('Denuncias-Renuncias'!K17/'Denuncias-Renuncias'!$G17))</f>
        <v>2.6854802002730997E-2</v>
      </c>
      <c r="G17" s="55">
        <f>+IF('Denuncias-Renuncias'!$G17=0,"-",('Denuncias-Renuncias'!L17/'Denuncias-Renuncias'!$G17))</f>
        <v>0.19799726900318615</v>
      </c>
      <c r="H17" s="55">
        <f>+IF('Denuncias-Renuncias'!$G17=0,"-",('Denuncias-Renuncias'!M17/'Denuncias-Renuncias'!$G17))</f>
        <v>0.13017751479289941</v>
      </c>
      <c r="I17" s="55">
        <f>+IF('Denuncias-Renuncias'!$G17=0,"-",('Denuncias-Renuncias'!N17/'Denuncias-Renuncias'!$G17))</f>
        <v>1.3654984069185253E-3</v>
      </c>
    </row>
    <row r="18" spans="2:9" ht="20.100000000000001" customHeight="1" thickBot="1" x14ac:dyDescent="0.25">
      <c r="B18" s="4" t="s">
        <v>205</v>
      </c>
      <c r="C18" s="57">
        <f>+IF('Denuncias-Renuncias'!$G18=0,"-",('Denuncias-Renuncias'!H18/'Denuncias-Renuncias'!$G18))</f>
        <v>2.1693121693121695E-2</v>
      </c>
      <c r="D18" s="55">
        <f>+IF('Denuncias-Renuncias'!$G18=0,"-",('Denuncias-Renuncias'!I18/'Denuncias-Renuncias'!$G18))</f>
        <v>0</v>
      </c>
      <c r="E18" s="55">
        <f>+IF('Denuncias-Renuncias'!$G18=0,"-",('Denuncias-Renuncias'!J18/'Denuncias-Renuncias'!$G18))</f>
        <v>0.69788359788359788</v>
      </c>
      <c r="F18" s="55">
        <f>+IF('Denuncias-Renuncias'!$G18=0,"-",('Denuncias-Renuncias'!K18/'Denuncias-Renuncias'!$G18))</f>
        <v>2.6455026455026454E-3</v>
      </c>
      <c r="G18" s="55">
        <f>+IF('Denuncias-Renuncias'!$G18=0,"-",('Denuncias-Renuncias'!L18/'Denuncias-Renuncias'!$G18))</f>
        <v>0.13597883597883598</v>
      </c>
      <c r="H18" s="55">
        <f>+IF('Denuncias-Renuncias'!$G18=0,"-",('Denuncias-Renuncias'!M18/'Denuncias-Renuncias'!$G18))</f>
        <v>0.14074074074074075</v>
      </c>
      <c r="I18" s="55">
        <f>+IF('Denuncias-Renuncias'!$G18=0,"-",('Denuncias-Renuncias'!N18/'Denuncias-Renuncias'!$G18))</f>
        <v>1.0582010582010583E-3</v>
      </c>
    </row>
    <row r="19" spans="2:9" ht="20.100000000000001" customHeight="1" thickBot="1" x14ac:dyDescent="0.25">
      <c r="B19" s="4" t="s">
        <v>206</v>
      </c>
      <c r="C19" s="57">
        <f>+IF('Denuncias-Renuncias'!$G19=0,"-",('Denuncias-Renuncias'!H19/'Denuncias-Renuncias'!$G19))</f>
        <v>0</v>
      </c>
      <c r="D19" s="55">
        <f>+IF('Denuncias-Renuncias'!$G19=0,"-",('Denuncias-Renuncias'!I19/'Denuncias-Renuncias'!$G19))</f>
        <v>0</v>
      </c>
      <c r="E19" s="55">
        <f>+IF('Denuncias-Renuncias'!$G19=0,"-",('Denuncias-Renuncias'!J19/'Denuncias-Renuncias'!$G19))</f>
        <v>0.59183673469387754</v>
      </c>
      <c r="F19" s="55">
        <f>+IF('Denuncias-Renuncias'!$G19=0,"-",('Denuncias-Renuncias'!K19/'Denuncias-Renuncias'!$G19))</f>
        <v>0</v>
      </c>
      <c r="G19" s="55">
        <f>+IF('Denuncias-Renuncias'!$G19=0,"-",('Denuncias-Renuncias'!L19/'Denuncias-Renuncias'!$G19))</f>
        <v>0.31292517006802723</v>
      </c>
      <c r="H19" s="55">
        <f>+IF('Denuncias-Renuncias'!$G19=0,"-",('Denuncias-Renuncias'!M19/'Denuncias-Renuncias'!$G19))</f>
        <v>2.7210884353741496E-2</v>
      </c>
      <c r="I19" s="55">
        <f>+IF('Denuncias-Renuncias'!$G19=0,"-",('Denuncias-Renuncias'!N19/'Denuncias-Renuncias'!$G19))</f>
        <v>6.8027210884353748E-2</v>
      </c>
    </row>
    <row r="20" spans="2:9" ht="20.100000000000001" customHeight="1" thickBot="1" x14ac:dyDescent="0.25">
      <c r="B20" s="4" t="s">
        <v>207</v>
      </c>
      <c r="C20" s="57">
        <f>+IF('Denuncias-Renuncias'!$G20=0,"-",('Denuncias-Renuncias'!H20/'Denuncias-Renuncias'!$G20))</f>
        <v>0</v>
      </c>
      <c r="D20" s="55">
        <f>+IF('Denuncias-Renuncias'!$G20=0,"-",('Denuncias-Renuncias'!I20/'Denuncias-Renuncias'!$G20))</f>
        <v>0</v>
      </c>
      <c r="E20" s="55">
        <f>+IF('Denuncias-Renuncias'!$G20=0,"-",('Denuncias-Renuncias'!J20/'Denuncias-Renuncias'!$G20))</f>
        <v>0.86274509803921573</v>
      </c>
      <c r="F20" s="55">
        <f>+IF('Denuncias-Renuncias'!$G20=0,"-",('Denuncias-Renuncias'!K20/'Denuncias-Renuncias'!$G20))</f>
        <v>0</v>
      </c>
      <c r="G20" s="55">
        <f>+IF('Denuncias-Renuncias'!$G20=0,"-",('Denuncias-Renuncias'!L20/'Denuncias-Renuncias'!$G20))</f>
        <v>3.9215686274509803E-2</v>
      </c>
      <c r="H20" s="55">
        <f>+IF('Denuncias-Renuncias'!$G20=0,"-",('Denuncias-Renuncias'!M20/'Denuncias-Renuncias'!$G20))</f>
        <v>9.8039215686274508E-2</v>
      </c>
      <c r="I20" s="55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208</v>
      </c>
      <c r="C21" s="57">
        <f>+IF('Denuncias-Renuncias'!$G21=0,"-",('Denuncias-Renuncias'!H21/'Denuncias-Renuncias'!$G21))</f>
        <v>1.0449320794148381E-2</v>
      </c>
      <c r="D21" s="55">
        <f>+IF('Denuncias-Renuncias'!$G21=0,"-",('Denuncias-Renuncias'!I21/'Denuncias-Renuncias'!$G21))</f>
        <v>0</v>
      </c>
      <c r="E21" s="55">
        <f>+IF('Denuncias-Renuncias'!$G21=0,"-",('Denuncias-Renuncias'!J21/'Denuncias-Renuncias'!$G21))</f>
        <v>0.61755485893416928</v>
      </c>
      <c r="F21" s="55">
        <f>+IF('Denuncias-Renuncias'!$G21=0,"-",('Denuncias-Renuncias'!K21/'Denuncias-Renuncias'!$G21))</f>
        <v>1.671891327063741E-2</v>
      </c>
      <c r="G21" s="55">
        <f>+IF('Denuncias-Renuncias'!$G21=0,"-",('Denuncias-Renuncias'!L21/'Denuncias-Renuncias'!$G21))</f>
        <v>0.28735632183908044</v>
      </c>
      <c r="H21" s="55">
        <f>+IF('Denuncias-Renuncias'!$G21=0,"-",('Denuncias-Renuncias'!M21/'Denuncias-Renuncias'!$G21))</f>
        <v>5.4336468129571575E-2</v>
      </c>
      <c r="I21" s="55">
        <f>+IF('Denuncias-Renuncias'!$G21=0,"-",('Denuncias-Renuncias'!N21/'Denuncias-Renuncias'!$G21))</f>
        <v>1.3584117032392894E-2</v>
      </c>
    </row>
    <row r="22" spans="2:9" ht="20.100000000000001" customHeight="1" thickBot="1" x14ac:dyDescent="0.25">
      <c r="B22" s="4" t="s">
        <v>209</v>
      </c>
      <c r="C22" s="57">
        <f>+IF('Denuncias-Renuncias'!$G22=0,"-",('Denuncias-Renuncias'!H22/'Denuncias-Renuncias'!$G22))</f>
        <v>6.7567567567567571E-3</v>
      </c>
      <c r="D22" s="55">
        <f>+IF('Denuncias-Renuncias'!$G22=0,"-",('Denuncias-Renuncias'!I22/'Denuncias-Renuncias'!$G22))</f>
        <v>2.2522522522522522E-3</v>
      </c>
      <c r="E22" s="55">
        <f>+IF('Denuncias-Renuncias'!$G22=0,"-",('Denuncias-Renuncias'!J22/'Denuncias-Renuncias'!$G22))</f>
        <v>0.60135135135135132</v>
      </c>
      <c r="F22" s="55">
        <f>+IF('Denuncias-Renuncias'!$G22=0,"-",('Denuncias-Renuncias'!K22/'Denuncias-Renuncias'!$G22))</f>
        <v>9.0090090090090089E-3</v>
      </c>
      <c r="G22" s="55">
        <f>+IF('Denuncias-Renuncias'!$G22=0,"-",('Denuncias-Renuncias'!L22/'Denuncias-Renuncias'!$G22))</f>
        <v>0.18243243243243243</v>
      </c>
      <c r="H22" s="55">
        <f>+IF('Denuncias-Renuncias'!$G22=0,"-",('Denuncias-Renuncias'!M22/'Denuncias-Renuncias'!$G22))</f>
        <v>0.15653153153153154</v>
      </c>
      <c r="I22" s="55">
        <f>+IF('Denuncias-Renuncias'!$G22=0,"-",('Denuncias-Renuncias'!N22/'Denuncias-Renuncias'!$G22))</f>
        <v>4.1666666666666664E-2</v>
      </c>
    </row>
    <row r="23" spans="2:9" ht="20.100000000000001" customHeight="1" thickBot="1" x14ac:dyDescent="0.25">
      <c r="B23" s="4" t="s">
        <v>210</v>
      </c>
      <c r="C23" s="57">
        <f>+IF('Denuncias-Renuncias'!$G23=0,"-",('Denuncias-Renuncias'!H23/'Denuncias-Renuncias'!$G23))</f>
        <v>5.5057618437900128E-2</v>
      </c>
      <c r="D23" s="55">
        <f>+IF('Denuncias-Renuncias'!$G23=0,"-",('Denuncias-Renuncias'!I23/'Denuncias-Renuncias'!$G23))</f>
        <v>6.4020486555697821E-3</v>
      </c>
      <c r="E23" s="55">
        <f>+IF('Denuncias-Renuncias'!$G23=0,"-",('Denuncias-Renuncias'!J23/'Denuncias-Renuncias'!$G23))</f>
        <v>0.5326504481434059</v>
      </c>
      <c r="F23" s="55">
        <f>+IF('Denuncias-Renuncias'!$G23=0,"-",('Denuncias-Renuncias'!K23/'Denuncias-Renuncias'!$G23))</f>
        <v>4.8655569782330349E-2</v>
      </c>
      <c r="G23" s="55">
        <f>+IF('Denuncias-Renuncias'!$G23=0,"-",('Denuncias-Renuncias'!L23/'Denuncias-Renuncias'!$G23))</f>
        <v>0.2176696542893726</v>
      </c>
      <c r="H23" s="55">
        <f>+IF('Denuncias-Renuncias'!$G23=0,"-",('Denuncias-Renuncias'!M23/'Denuncias-Renuncias'!$G23))</f>
        <v>0.11075544174135724</v>
      </c>
      <c r="I23" s="55">
        <f>+IF('Denuncias-Renuncias'!$G23=0,"-",('Denuncias-Renuncias'!N23/'Denuncias-Renuncias'!$G23))</f>
        <v>2.8809218950064022E-2</v>
      </c>
    </row>
    <row r="24" spans="2:9" ht="20.100000000000001" customHeight="1" thickBot="1" x14ac:dyDescent="0.25">
      <c r="B24" s="4" t="s">
        <v>211</v>
      </c>
      <c r="C24" s="57">
        <f>+IF('Denuncias-Renuncias'!$G24=0,"-",('Denuncias-Renuncias'!H24/'Denuncias-Renuncias'!$G24))</f>
        <v>1.9907100199071004E-3</v>
      </c>
      <c r="D24" s="55">
        <f>+IF('Denuncias-Renuncias'!$G24=0,"-",('Denuncias-Renuncias'!I24/'Denuncias-Renuncias'!$G24))</f>
        <v>6.6357000663570006E-4</v>
      </c>
      <c r="E24" s="55">
        <f>+IF('Denuncias-Renuncias'!$G24=0,"-",('Denuncias-Renuncias'!J24/'Denuncias-Renuncias'!$G24))</f>
        <v>0.5275381552753815</v>
      </c>
      <c r="F24" s="55">
        <f>+IF('Denuncias-Renuncias'!$G24=0,"-",('Denuncias-Renuncias'!K24/'Denuncias-Renuncias'!$G24))</f>
        <v>3.2514930325149301E-2</v>
      </c>
      <c r="G24" s="55">
        <f>+IF('Denuncias-Renuncias'!$G24=0,"-",('Denuncias-Renuncias'!L24/'Denuncias-Renuncias'!$G24))</f>
        <v>0.15726609157266092</v>
      </c>
      <c r="H24" s="55">
        <f>+IF('Denuncias-Renuncias'!$G24=0,"-",('Denuncias-Renuncias'!M24/'Denuncias-Renuncias'!$G24))</f>
        <v>0.24883875248838752</v>
      </c>
      <c r="I24" s="55">
        <f>+IF('Denuncias-Renuncias'!$G24=0,"-",('Denuncias-Renuncias'!N24/'Denuncias-Renuncias'!$G24))</f>
        <v>3.1187790311877902E-2</v>
      </c>
    </row>
    <row r="25" spans="2:9" ht="20.100000000000001" customHeight="1" thickBot="1" x14ac:dyDescent="0.25">
      <c r="B25" s="4" t="s">
        <v>212</v>
      </c>
      <c r="C25" s="57">
        <f>+IF('Denuncias-Renuncias'!$G25=0,"-",('Denuncias-Renuncias'!H25/'Denuncias-Renuncias'!$G25))</f>
        <v>0</v>
      </c>
      <c r="D25" s="55">
        <f>+IF('Denuncias-Renuncias'!$G25=0,"-",('Denuncias-Renuncias'!I25/'Denuncias-Renuncias'!$G25))</f>
        <v>0</v>
      </c>
      <c r="E25" s="55">
        <f>+IF('Denuncias-Renuncias'!$G25=0,"-",('Denuncias-Renuncias'!J25/'Denuncias-Renuncias'!$G25))</f>
        <v>0.7522455089820359</v>
      </c>
      <c r="F25" s="55">
        <f>+IF('Denuncias-Renuncias'!$G25=0,"-",('Denuncias-Renuncias'!K25/'Denuncias-Renuncias'!$G25))</f>
        <v>2.619760479041916E-2</v>
      </c>
      <c r="G25" s="55">
        <f>+IF('Denuncias-Renuncias'!$G25=0,"-",('Denuncias-Renuncias'!L25/'Denuncias-Renuncias'!$G25))</f>
        <v>0.20583832335329341</v>
      </c>
      <c r="H25" s="55">
        <f>+IF('Denuncias-Renuncias'!$G25=0,"-",('Denuncias-Renuncias'!M25/'Denuncias-Renuncias'!$G25))</f>
        <v>1.1227544910179641E-2</v>
      </c>
      <c r="I25" s="55">
        <f>+IF('Denuncias-Renuncias'!$G25=0,"-",('Denuncias-Renuncias'!N25/'Denuncias-Renuncias'!$G25))</f>
        <v>4.4910179640718561E-3</v>
      </c>
    </row>
    <row r="26" spans="2:9" ht="20.100000000000001" customHeight="1" thickBot="1" x14ac:dyDescent="0.25">
      <c r="B26" s="5" t="s">
        <v>213</v>
      </c>
      <c r="C26" s="57">
        <f>+IF('Denuncias-Renuncias'!$G26=0,"-",('Denuncias-Renuncias'!H26/'Denuncias-Renuncias'!$G26))</f>
        <v>0</v>
      </c>
      <c r="D26" s="55">
        <f>+IF('Denuncias-Renuncias'!$G26=0,"-",('Denuncias-Renuncias'!I26/'Denuncias-Renuncias'!$G26))</f>
        <v>0</v>
      </c>
      <c r="E26" s="55">
        <f>+IF('Denuncias-Renuncias'!$G26=0,"-",('Denuncias-Renuncias'!J26/'Denuncias-Renuncias'!$G26))</f>
        <v>0.75274725274725274</v>
      </c>
      <c r="F26" s="55">
        <f>+IF('Denuncias-Renuncias'!$G26=0,"-",('Denuncias-Renuncias'!K26/'Denuncias-Renuncias'!$G26))</f>
        <v>1.8315018315018316E-2</v>
      </c>
      <c r="G26" s="55">
        <f>+IF('Denuncias-Renuncias'!$G26=0,"-",('Denuncias-Renuncias'!L26/'Denuncias-Renuncias'!$G26))</f>
        <v>0.18864468864468864</v>
      </c>
      <c r="H26" s="55">
        <f>+IF('Denuncias-Renuncias'!$G26=0,"-",('Denuncias-Renuncias'!M26/'Denuncias-Renuncias'!$G26))</f>
        <v>3.663003663003663E-3</v>
      </c>
      <c r="I26" s="55">
        <f>+IF('Denuncias-Renuncias'!$G26=0,"-",('Denuncias-Renuncias'!N26/'Denuncias-Renuncias'!$G26))</f>
        <v>3.6630036630036632E-2</v>
      </c>
    </row>
    <row r="27" spans="2:9" ht="20.100000000000001" customHeight="1" thickBot="1" x14ac:dyDescent="0.25">
      <c r="B27" s="6" t="s">
        <v>214</v>
      </c>
      <c r="C27" s="57">
        <f>+IF('Denuncias-Renuncias'!$G27=0,"-",('Denuncias-Renuncias'!H27/'Denuncias-Renuncias'!$G27))</f>
        <v>0</v>
      </c>
      <c r="D27" s="55">
        <f>+IF('Denuncias-Renuncias'!$G27=0,"-",('Denuncias-Renuncias'!I27/'Denuncias-Renuncias'!$G27))</f>
        <v>0</v>
      </c>
      <c r="E27" s="55">
        <f>+IF('Denuncias-Renuncias'!$G27=0,"-",('Denuncias-Renuncias'!J27/'Denuncias-Renuncias'!$G27))</f>
        <v>0.65</v>
      </c>
      <c r="F27" s="55">
        <f>+IF('Denuncias-Renuncias'!$G27=0,"-",('Denuncias-Renuncias'!K27/'Denuncias-Renuncias'!$G27))</f>
        <v>0</v>
      </c>
      <c r="G27" s="55">
        <f>+IF('Denuncias-Renuncias'!$G27=0,"-",('Denuncias-Renuncias'!L27/'Denuncias-Renuncias'!$G27))</f>
        <v>0.28000000000000003</v>
      </c>
      <c r="H27" s="55">
        <f>+IF('Denuncias-Renuncias'!$G27=0,"-",('Denuncias-Renuncias'!M27/'Denuncias-Renuncias'!$G27))</f>
        <v>7.0000000000000007E-2</v>
      </c>
      <c r="I27" s="55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215</v>
      </c>
      <c r="C28" s="57">
        <f>+IF('Denuncias-Renuncias'!$G28=0,"-",('Denuncias-Renuncias'!H28/'Denuncias-Renuncias'!$G28))</f>
        <v>0</v>
      </c>
      <c r="D28" s="55">
        <f>+IF('Denuncias-Renuncias'!$G28=0,"-",('Denuncias-Renuncias'!I28/'Denuncias-Renuncias'!$G28))</f>
        <v>0</v>
      </c>
      <c r="E28" s="55">
        <f>+IF('Denuncias-Renuncias'!$G28=0,"-",('Denuncias-Renuncias'!J28/'Denuncias-Renuncias'!$G28))</f>
        <v>0.74038461538461542</v>
      </c>
      <c r="F28" s="55">
        <f>+IF('Denuncias-Renuncias'!$G28=0,"-",('Denuncias-Renuncias'!K28/'Denuncias-Renuncias'!$G28))</f>
        <v>2.8846153846153848E-2</v>
      </c>
      <c r="G28" s="55">
        <f>+IF('Denuncias-Renuncias'!$G28=0,"-",('Denuncias-Renuncias'!L28/'Denuncias-Renuncias'!$G28))</f>
        <v>0.23076923076923078</v>
      </c>
      <c r="H28" s="55">
        <f>+IF('Denuncias-Renuncias'!$G28=0,"-",('Denuncias-Renuncias'!M28/'Denuncias-Renuncias'!$G28))</f>
        <v>0</v>
      </c>
      <c r="I28" s="55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216</v>
      </c>
      <c r="C29" s="57">
        <f>+IF('Denuncias-Renuncias'!$G29=0,"-",('Denuncias-Renuncias'!H29/'Denuncias-Renuncias'!$G29))</f>
        <v>7.2727272727272727E-3</v>
      </c>
      <c r="D29" s="55">
        <f>+IF('Denuncias-Renuncias'!$G29=0,"-",('Denuncias-Renuncias'!I29/'Denuncias-Renuncias'!$G29))</f>
        <v>0</v>
      </c>
      <c r="E29" s="55">
        <f>+IF('Denuncias-Renuncias'!$G29=0,"-",('Denuncias-Renuncias'!J29/'Denuncias-Renuncias'!$G29))</f>
        <v>0.62545454545454549</v>
      </c>
      <c r="F29" s="55">
        <f>+IF('Denuncias-Renuncias'!$G29=0,"-",('Denuncias-Renuncias'!K29/'Denuncias-Renuncias'!$G29))</f>
        <v>2.9090909090909091E-2</v>
      </c>
      <c r="G29" s="55">
        <f>+IF('Denuncias-Renuncias'!$G29=0,"-",('Denuncias-Renuncias'!L29/'Denuncias-Renuncias'!$G29))</f>
        <v>0.24363636363636362</v>
      </c>
      <c r="H29" s="55">
        <f>+IF('Denuncias-Renuncias'!$G29=0,"-",('Denuncias-Renuncias'!M29/'Denuncias-Renuncias'!$G29))</f>
        <v>0.04</v>
      </c>
      <c r="I29" s="55">
        <f>+IF('Denuncias-Renuncias'!$G29=0,"-",('Denuncias-Renuncias'!N29/'Denuncias-Renuncias'!$G29))</f>
        <v>5.4545454545454543E-2</v>
      </c>
    </row>
    <row r="30" spans="2:9" ht="20.100000000000001" customHeight="1" thickBot="1" x14ac:dyDescent="0.25">
      <c r="B30" s="4" t="s">
        <v>217</v>
      </c>
      <c r="C30" s="57">
        <f>+IF('Denuncias-Renuncias'!$G30=0,"-",('Denuncias-Renuncias'!H30/'Denuncias-Renuncias'!$G30))</f>
        <v>0</v>
      </c>
      <c r="D30" s="55">
        <f>+IF('Denuncias-Renuncias'!$G30=0,"-",('Denuncias-Renuncias'!I30/'Denuncias-Renuncias'!$G30))</f>
        <v>0</v>
      </c>
      <c r="E30" s="55">
        <f>+IF('Denuncias-Renuncias'!$G30=0,"-",('Denuncias-Renuncias'!J30/'Denuncias-Renuncias'!$G30))</f>
        <v>0.98230088495575218</v>
      </c>
      <c r="F30" s="55">
        <f>+IF('Denuncias-Renuncias'!$G30=0,"-",('Denuncias-Renuncias'!K30/'Denuncias-Renuncias'!$G30))</f>
        <v>0</v>
      </c>
      <c r="G30" s="55">
        <f>+IF('Denuncias-Renuncias'!$G30=0,"-",('Denuncias-Renuncias'!L30/'Denuncias-Renuncias'!$G30))</f>
        <v>1.7699115044247787E-2</v>
      </c>
      <c r="H30" s="55">
        <f>+IF('Denuncias-Renuncias'!$G30=0,"-",('Denuncias-Renuncias'!M30/'Denuncias-Renuncias'!$G30))</f>
        <v>0</v>
      </c>
      <c r="I30" s="55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218</v>
      </c>
      <c r="C31" s="57">
        <f>+IF('Denuncias-Renuncias'!$G31=0,"-",('Denuncias-Renuncias'!H31/'Denuncias-Renuncias'!$G31))</f>
        <v>0</v>
      </c>
      <c r="D31" s="55">
        <f>+IF('Denuncias-Renuncias'!$G31=0,"-",('Denuncias-Renuncias'!I31/'Denuncias-Renuncias'!$G31))</f>
        <v>0</v>
      </c>
      <c r="E31" s="55">
        <f>+IF('Denuncias-Renuncias'!$G31=0,"-",('Denuncias-Renuncias'!J31/'Denuncias-Renuncias'!$G31))</f>
        <v>0.97222222222222221</v>
      </c>
      <c r="F31" s="55">
        <f>+IF('Denuncias-Renuncias'!$G31=0,"-",('Denuncias-Renuncias'!K31/'Denuncias-Renuncias'!$G31))</f>
        <v>0</v>
      </c>
      <c r="G31" s="55">
        <f>+IF('Denuncias-Renuncias'!$G31=0,"-",('Denuncias-Renuncias'!L31/'Denuncias-Renuncias'!$G31))</f>
        <v>2.7777777777777776E-2</v>
      </c>
      <c r="H31" s="55">
        <f>+IF('Denuncias-Renuncias'!$G31=0,"-",('Denuncias-Renuncias'!M31/'Denuncias-Renuncias'!$G31))</f>
        <v>0</v>
      </c>
      <c r="I31" s="55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219</v>
      </c>
      <c r="C32" s="57">
        <f>+IF('Denuncias-Renuncias'!$G32=0,"-",('Denuncias-Renuncias'!H32/'Denuncias-Renuncias'!$G32))</f>
        <v>0</v>
      </c>
      <c r="D32" s="55">
        <f>+IF('Denuncias-Renuncias'!$G32=0,"-",('Denuncias-Renuncias'!I32/'Denuncias-Renuncias'!$G32))</f>
        <v>0</v>
      </c>
      <c r="E32" s="55">
        <f>+IF('Denuncias-Renuncias'!$G32=0,"-",('Denuncias-Renuncias'!J32/'Denuncias-Renuncias'!$G32))</f>
        <v>0.7865168539325843</v>
      </c>
      <c r="F32" s="55">
        <f>+IF('Denuncias-Renuncias'!$G32=0,"-",('Denuncias-Renuncias'!K32/'Denuncias-Renuncias'!$G32))</f>
        <v>0.12359550561797752</v>
      </c>
      <c r="G32" s="55">
        <f>+IF('Denuncias-Renuncias'!$G32=0,"-",('Denuncias-Renuncias'!L32/'Denuncias-Renuncias'!$G32))</f>
        <v>8.98876404494382E-2</v>
      </c>
      <c r="H32" s="55">
        <f>+IF('Denuncias-Renuncias'!$G32=0,"-",('Denuncias-Renuncias'!M32/'Denuncias-Renuncias'!$G32))</f>
        <v>0</v>
      </c>
      <c r="I32" s="55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220</v>
      </c>
      <c r="C33" s="57">
        <f>+IF('Denuncias-Renuncias'!$G33=0,"-",('Denuncias-Renuncias'!H33/'Denuncias-Renuncias'!$G33))</f>
        <v>0</v>
      </c>
      <c r="D33" s="55">
        <f>+IF('Denuncias-Renuncias'!$G33=0,"-",('Denuncias-Renuncias'!I33/'Denuncias-Renuncias'!$G33))</f>
        <v>0</v>
      </c>
      <c r="E33" s="55">
        <f>+IF('Denuncias-Renuncias'!$G33=0,"-",('Denuncias-Renuncias'!J33/'Denuncias-Renuncias'!$G33))</f>
        <v>0.78431372549019607</v>
      </c>
      <c r="F33" s="55">
        <f>+IF('Denuncias-Renuncias'!$G33=0,"-",('Denuncias-Renuncias'!K33/'Denuncias-Renuncias'!$G33))</f>
        <v>0</v>
      </c>
      <c r="G33" s="55">
        <f>+IF('Denuncias-Renuncias'!$G33=0,"-",('Denuncias-Renuncias'!L33/'Denuncias-Renuncias'!$G33))</f>
        <v>0.13725490196078433</v>
      </c>
      <c r="H33" s="55">
        <f>+IF('Denuncias-Renuncias'!$G33=0,"-",('Denuncias-Renuncias'!M33/'Denuncias-Renuncias'!$G33))</f>
        <v>0</v>
      </c>
      <c r="I33" s="55">
        <f>+IF('Denuncias-Renuncias'!$G33=0,"-",('Denuncias-Renuncias'!N33/'Denuncias-Renuncias'!$G33))</f>
        <v>7.8431372549019607E-2</v>
      </c>
    </row>
    <row r="34" spans="2:9" ht="20.100000000000001" customHeight="1" thickBot="1" x14ac:dyDescent="0.25">
      <c r="B34" s="4" t="s">
        <v>221</v>
      </c>
      <c r="C34" s="57">
        <f>+IF('Denuncias-Renuncias'!$G34=0,"-",('Denuncias-Renuncias'!H34/'Denuncias-Renuncias'!$G34))</f>
        <v>1.1111111111111112E-2</v>
      </c>
      <c r="D34" s="55">
        <f>+IF('Denuncias-Renuncias'!$G34=0,"-",('Denuncias-Renuncias'!I34/'Denuncias-Renuncias'!$G34))</f>
        <v>5.5555555555555558E-3</v>
      </c>
      <c r="E34" s="55">
        <f>+IF('Denuncias-Renuncias'!$G34=0,"-",('Denuncias-Renuncias'!J34/'Denuncias-Renuncias'!$G34))</f>
        <v>0.65555555555555556</v>
      </c>
      <c r="F34" s="55">
        <f>+IF('Denuncias-Renuncias'!$G34=0,"-",('Denuncias-Renuncias'!K34/'Denuncias-Renuncias'!$G34))</f>
        <v>3.0555555555555555E-2</v>
      </c>
      <c r="G34" s="55">
        <f>+IF('Denuncias-Renuncias'!$G34=0,"-",('Denuncias-Renuncias'!L34/'Denuncias-Renuncias'!$G34))</f>
        <v>0.26944444444444443</v>
      </c>
      <c r="H34" s="55">
        <f>+IF('Denuncias-Renuncias'!$G34=0,"-",('Denuncias-Renuncias'!M34/'Denuncias-Renuncias'!$G34))</f>
        <v>2.7777777777777776E-2</v>
      </c>
      <c r="I34" s="55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222</v>
      </c>
      <c r="C35" s="57">
        <f>+IF('Denuncias-Renuncias'!$G35=0,"-",('Denuncias-Renuncias'!H35/'Denuncias-Renuncias'!$G35))</f>
        <v>1.1363636363636364E-2</v>
      </c>
      <c r="D35" s="55">
        <f>+IF('Denuncias-Renuncias'!$G35=0,"-",('Denuncias-Renuncias'!I35/'Denuncias-Renuncias'!$G35))</f>
        <v>0</v>
      </c>
      <c r="E35" s="55">
        <f>+IF('Denuncias-Renuncias'!$G35=0,"-",('Denuncias-Renuncias'!J35/'Denuncias-Renuncias'!$G35))</f>
        <v>0.78409090909090906</v>
      </c>
      <c r="F35" s="55">
        <f>+IF('Denuncias-Renuncias'!$G35=0,"-",('Denuncias-Renuncias'!K35/'Denuncias-Renuncias'!$G35))</f>
        <v>2.2727272727272728E-2</v>
      </c>
      <c r="G35" s="55">
        <f>+IF('Denuncias-Renuncias'!$G35=0,"-",('Denuncias-Renuncias'!L35/'Denuncias-Renuncias'!$G35))</f>
        <v>0.14772727272727273</v>
      </c>
      <c r="H35" s="55">
        <f>+IF('Denuncias-Renuncias'!$G35=0,"-",('Denuncias-Renuncias'!M35/'Denuncias-Renuncias'!$G35))</f>
        <v>3.4090909090909088E-2</v>
      </c>
      <c r="I35" s="55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223</v>
      </c>
      <c r="C36" s="57">
        <f>+IF('Denuncias-Renuncias'!$G36=0,"-",('Denuncias-Renuncias'!H36/'Denuncias-Renuncias'!$G36))</f>
        <v>0</v>
      </c>
      <c r="D36" s="55">
        <f>+IF('Denuncias-Renuncias'!$G36=0,"-",('Denuncias-Renuncias'!I36/'Denuncias-Renuncias'!$G36))</f>
        <v>0</v>
      </c>
      <c r="E36" s="55">
        <f>+IF('Denuncias-Renuncias'!$G36=0,"-",('Denuncias-Renuncias'!J36/'Denuncias-Renuncias'!$G36))</f>
        <v>0.72171253822629966</v>
      </c>
      <c r="F36" s="55">
        <f>+IF('Denuncias-Renuncias'!$G36=0,"-",('Denuncias-Renuncias'!K36/'Denuncias-Renuncias'!$G36))</f>
        <v>2.1406727828746176E-2</v>
      </c>
      <c r="G36" s="55">
        <f>+IF('Denuncias-Renuncias'!$G36=0,"-",('Denuncias-Renuncias'!L36/'Denuncias-Renuncias'!$G36))</f>
        <v>0.16513761467889909</v>
      </c>
      <c r="H36" s="55">
        <f>+IF('Denuncias-Renuncias'!$G36=0,"-",('Denuncias-Renuncias'!M36/'Denuncias-Renuncias'!$G36))</f>
        <v>8.8685015290519878E-2</v>
      </c>
      <c r="I36" s="55">
        <f>+IF('Denuncias-Renuncias'!$G36=0,"-",('Denuncias-Renuncias'!N36/'Denuncias-Renuncias'!$G36))</f>
        <v>3.0581039755351682E-3</v>
      </c>
    </row>
    <row r="37" spans="2:9" ht="20.100000000000001" customHeight="1" thickBot="1" x14ac:dyDescent="0.25">
      <c r="B37" s="4" t="s">
        <v>224</v>
      </c>
      <c r="C37" s="57">
        <f>+IF('Denuncias-Renuncias'!$G37=0,"-",('Denuncias-Renuncias'!H37/'Denuncias-Renuncias'!$G37))</f>
        <v>1.284796573875803E-2</v>
      </c>
      <c r="D37" s="55">
        <f>+IF('Denuncias-Renuncias'!$G37=0,"-",('Denuncias-Renuncias'!I37/'Denuncias-Renuncias'!$G37))</f>
        <v>0</v>
      </c>
      <c r="E37" s="55">
        <f>+IF('Denuncias-Renuncias'!$G37=0,"-",('Denuncias-Renuncias'!J37/'Denuncias-Renuncias'!$G37))</f>
        <v>0.6723768736616702</v>
      </c>
      <c r="F37" s="55">
        <f>+IF('Denuncias-Renuncias'!$G37=0,"-",('Denuncias-Renuncias'!K37/'Denuncias-Renuncias'!$G37))</f>
        <v>4.068522483940043E-2</v>
      </c>
      <c r="G37" s="55">
        <f>+IF('Denuncias-Renuncias'!$G37=0,"-",('Denuncias-Renuncias'!L37/'Denuncias-Renuncias'!$G37))</f>
        <v>0.14346895074946467</v>
      </c>
      <c r="H37" s="55">
        <f>+IF('Denuncias-Renuncias'!$G37=0,"-",('Denuncias-Renuncias'!M37/'Denuncias-Renuncias'!$G37))</f>
        <v>9.421841541755889E-2</v>
      </c>
      <c r="I37" s="55">
        <f>+IF('Denuncias-Renuncias'!$G37=0,"-",('Denuncias-Renuncias'!N37/'Denuncias-Renuncias'!$G37))</f>
        <v>3.6402569593147749E-2</v>
      </c>
    </row>
    <row r="38" spans="2:9" ht="20.100000000000001" customHeight="1" thickBot="1" x14ac:dyDescent="0.25">
      <c r="B38" s="4" t="s">
        <v>225</v>
      </c>
      <c r="C38" s="57">
        <f>+IF('Denuncias-Renuncias'!$G38=0,"-",('Denuncias-Renuncias'!H38/'Denuncias-Renuncias'!$G38))</f>
        <v>6.6666666666666666E-2</v>
      </c>
      <c r="D38" s="55">
        <f>+IF('Denuncias-Renuncias'!$G38=0,"-",('Denuncias-Renuncias'!I38/'Denuncias-Renuncias'!$G38))</f>
        <v>0</v>
      </c>
      <c r="E38" s="55">
        <f>+IF('Denuncias-Renuncias'!$G38=0,"-",('Denuncias-Renuncias'!J38/'Denuncias-Renuncias'!$G38))</f>
        <v>0.72666666666666668</v>
      </c>
      <c r="F38" s="55">
        <f>+IF('Denuncias-Renuncias'!$G38=0,"-",('Denuncias-Renuncias'!K38/'Denuncias-Renuncias'!$G38))</f>
        <v>0</v>
      </c>
      <c r="G38" s="55">
        <f>+IF('Denuncias-Renuncias'!$G38=0,"-",('Denuncias-Renuncias'!L38/'Denuncias-Renuncias'!$G38))</f>
        <v>0.16</v>
      </c>
      <c r="H38" s="55">
        <f>+IF('Denuncias-Renuncias'!$G38=0,"-",('Denuncias-Renuncias'!M38/'Denuncias-Renuncias'!$G38))</f>
        <v>4.6666666666666669E-2</v>
      </c>
      <c r="I38" s="55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226</v>
      </c>
      <c r="C39" s="57">
        <f>+IF('Denuncias-Renuncias'!$G39=0,"-",('Denuncias-Renuncias'!H39/'Denuncias-Renuncias'!$G39))</f>
        <v>3.2051282051282048E-2</v>
      </c>
      <c r="D39" s="55">
        <f>+IF('Denuncias-Renuncias'!$G39=0,"-",('Denuncias-Renuncias'!I39/'Denuncias-Renuncias'!$G39))</f>
        <v>1.282051282051282E-2</v>
      </c>
      <c r="E39" s="55">
        <f>+IF('Denuncias-Renuncias'!$G39=0,"-",('Denuncias-Renuncias'!J39/'Denuncias-Renuncias'!$G39))</f>
        <v>0.78205128205128205</v>
      </c>
      <c r="F39" s="55">
        <f>+IF('Denuncias-Renuncias'!$G39=0,"-",('Denuncias-Renuncias'!K39/'Denuncias-Renuncias'!$G39))</f>
        <v>1.9230769230769232E-2</v>
      </c>
      <c r="G39" s="55">
        <f>+IF('Denuncias-Renuncias'!$G39=0,"-",('Denuncias-Renuncias'!L39/'Denuncias-Renuncias'!$G39))</f>
        <v>8.9743589743589744E-2</v>
      </c>
      <c r="H39" s="55">
        <f>+IF('Denuncias-Renuncias'!$G39=0,"-",('Denuncias-Renuncias'!M39/'Denuncias-Renuncias'!$G39))</f>
        <v>6.4102564102564097E-2</v>
      </c>
      <c r="I39" s="55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227</v>
      </c>
      <c r="C40" s="57">
        <f>+IF('Denuncias-Renuncias'!$G40=0,"-",('Denuncias-Renuncias'!H40/'Denuncias-Renuncias'!$G40))</f>
        <v>0</v>
      </c>
      <c r="D40" s="55">
        <f>+IF('Denuncias-Renuncias'!$G40=0,"-",('Denuncias-Renuncias'!I40/'Denuncias-Renuncias'!$G40))</f>
        <v>0</v>
      </c>
      <c r="E40" s="55">
        <f>+IF('Denuncias-Renuncias'!$G40=0,"-",('Denuncias-Renuncias'!J40/'Denuncias-Renuncias'!$G40))</f>
        <v>0.71799628942486082</v>
      </c>
      <c r="F40" s="55">
        <f>+IF('Denuncias-Renuncias'!$G40=0,"-",('Denuncias-Renuncias'!K40/'Denuncias-Renuncias'!$G40))</f>
        <v>3.896103896103896E-2</v>
      </c>
      <c r="G40" s="55">
        <f>+IF('Denuncias-Renuncias'!$G40=0,"-",('Denuncias-Renuncias'!L40/'Denuncias-Renuncias'!$G40))</f>
        <v>0.13543599257884972</v>
      </c>
      <c r="H40" s="55">
        <f>+IF('Denuncias-Renuncias'!$G40=0,"-",('Denuncias-Renuncias'!M40/'Denuncias-Renuncias'!$G40))</f>
        <v>2.7829313543599257E-2</v>
      </c>
      <c r="I40" s="55">
        <f>+IF('Denuncias-Renuncias'!$G40=0,"-",('Denuncias-Renuncias'!N40/'Denuncias-Renuncias'!$G40))</f>
        <v>7.9777365491651209E-2</v>
      </c>
    </row>
    <row r="41" spans="2:9" ht="20.100000000000001" customHeight="1" thickBot="1" x14ac:dyDescent="0.25">
      <c r="B41" s="4" t="s">
        <v>228</v>
      </c>
      <c r="C41" s="57">
        <f>+IF('Denuncias-Renuncias'!$G41=0,"-",('Denuncias-Renuncias'!H41/'Denuncias-Renuncias'!$G41))</f>
        <v>4.3082814743896601E-3</v>
      </c>
      <c r="D41" s="55">
        <f>+IF('Denuncias-Renuncias'!$G41=0,"-",('Denuncias-Renuncias'!I41/'Denuncias-Renuncias'!$G41))</f>
        <v>9.5739588319770225E-4</v>
      </c>
      <c r="E41" s="55">
        <f>+IF('Denuncias-Renuncias'!$G41=0,"-",('Denuncias-Renuncias'!J41/'Denuncias-Renuncias'!$G41))</f>
        <v>0.74006701771182382</v>
      </c>
      <c r="F41" s="55">
        <f>+IF('Denuncias-Renuncias'!$G41=0,"-",('Denuncias-Renuncias'!K41/'Denuncias-Renuncias'!$G41))</f>
        <v>1.7472474868358068E-2</v>
      </c>
      <c r="G41" s="55">
        <f>+IF('Denuncias-Renuncias'!$G41=0,"-",('Denuncias-Renuncias'!L41/'Denuncias-Renuncias'!$G41))</f>
        <v>0.15007180469123982</v>
      </c>
      <c r="H41" s="55">
        <f>+IF('Denuncias-Renuncias'!$G41=0,"-",('Denuncias-Renuncias'!M41/'Denuncias-Renuncias'!$G41))</f>
        <v>8.2096696984202966E-2</v>
      </c>
      <c r="I41" s="55">
        <f>+IF('Denuncias-Renuncias'!$G41=0,"-",('Denuncias-Renuncias'!N41/'Denuncias-Renuncias'!$G41))</f>
        <v>5.0263283867879368E-3</v>
      </c>
    </row>
    <row r="42" spans="2:9" ht="20.100000000000001" customHeight="1" thickBot="1" x14ac:dyDescent="0.25">
      <c r="B42" s="4" t="s">
        <v>229</v>
      </c>
      <c r="C42" s="57">
        <f>+IF('Denuncias-Renuncias'!$G42=0,"-",('Denuncias-Renuncias'!H42/'Denuncias-Renuncias'!$G42))</f>
        <v>5.2015604681404422E-3</v>
      </c>
      <c r="D42" s="55">
        <f>+IF('Denuncias-Renuncias'!$G42=0,"-",('Denuncias-Renuncias'!I42/'Denuncias-Renuncias'!$G42))</f>
        <v>0</v>
      </c>
      <c r="E42" s="55">
        <f>+IF('Denuncias-Renuncias'!$G42=0,"-",('Denuncias-Renuncias'!J42/'Denuncias-Renuncias'!$G42))</f>
        <v>0.77113133940182055</v>
      </c>
      <c r="F42" s="55">
        <f>+IF('Denuncias-Renuncias'!$G42=0,"-",('Denuncias-Renuncias'!K42/'Denuncias-Renuncias'!$G42))</f>
        <v>4.8114434330299091E-2</v>
      </c>
      <c r="G42" s="55">
        <f>+IF('Denuncias-Renuncias'!$G42=0,"-",('Denuncias-Renuncias'!L42/'Denuncias-Renuncias'!$G42))</f>
        <v>6.1118335500650198E-2</v>
      </c>
      <c r="H42" s="55">
        <f>+IF('Denuncias-Renuncias'!$G42=0,"-",('Denuncias-Renuncias'!M42/'Denuncias-Renuncias'!$G42))</f>
        <v>9.1027308192457732E-2</v>
      </c>
      <c r="I42" s="55">
        <f>+IF('Denuncias-Renuncias'!$G42=0,"-",('Denuncias-Renuncias'!N42/'Denuncias-Renuncias'!$G42))</f>
        <v>2.3407022106631991E-2</v>
      </c>
    </row>
    <row r="43" spans="2:9" ht="20.100000000000001" customHeight="1" thickBot="1" x14ac:dyDescent="0.25">
      <c r="B43" s="4" t="s">
        <v>230</v>
      </c>
      <c r="C43" s="57">
        <f>+IF('Denuncias-Renuncias'!$G43=0,"-",('Denuncias-Renuncias'!H43/'Denuncias-Renuncias'!$G43))</f>
        <v>0</v>
      </c>
      <c r="D43" s="55">
        <f>+IF('Denuncias-Renuncias'!$G43=0,"-",('Denuncias-Renuncias'!I43/'Denuncias-Renuncias'!$G43))</f>
        <v>0</v>
      </c>
      <c r="E43" s="55">
        <f>+IF('Denuncias-Renuncias'!$G43=0,"-",('Denuncias-Renuncias'!J43/'Denuncias-Renuncias'!$G43))</f>
        <v>0.91647855530474043</v>
      </c>
      <c r="F43" s="55">
        <f>+IF('Denuncias-Renuncias'!$G43=0,"-",('Denuncias-Renuncias'!K43/'Denuncias-Renuncias'!$G43))</f>
        <v>4.5146726862302479E-3</v>
      </c>
      <c r="G43" s="55">
        <f>+IF('Denuncias-Renuncias'!$G43=0,"-",('Denuncias-Renuncias'!L43/'Denuncias-Renuncias'!$G43))</f>
        <v>5.1918735891647853E-2</v>
      </c>
      <c r="H43" s="55">
        <f>+IF('Denuncias-Renuncias'!$G43=0,"-",('Denuncias-Renuncias'!M43/'Denuncias-Renuncias'!$G43))</f>
        <v>2.2573363431151242E-2</v>
      </c>
      <c r="I43" s="55">
        <f>+IF('Denuncias-Renuncias'!$G43=0,"-",('Denuncias-Renuncias'!N43/'Denuncias-Renuncias'!$G43))</f>
        <v>4.5146726862302479E-3</v>
      </c>
    </row>
    <row r="44" spans="2:9" ht="20.100000000000001" customHeight="1" thickBot="1" x14ac:dyDescent="0.25">
      <c r="B44" s="4" t="s">
        <v>231</v>
      </c>
      <c r="C44" s="57">
        <f>+IF('Denuncias-Renuncias'!$G44=0,"-",('Denuncias-Renuncias'!H44/'Denuncias-Renuncias'!$G44))</f>
        <v>3.1645569620253164E-3</v>
      </c>
      <c r="D44" s="55">
        <f>+IF('Denuncias-Renuncias'!$G44=0,"-",('Denuncias-Renuncias'!I44/'Denuncias-Renuncias'!$G44))</f>
        <v>1.5822784810126582E-3</v>
      </c>
      <c r="E44" s="55">
        <f>+IF('Denuncias-Renuncias'!$G44=0,"-",('Denuncias-Renuncias'!J44/'Denuncias-Renuncias'!$G44))</f>
        <v>0.71202531645569622</v>
      </c>
      <c r="F44" s="55">
        <f>+IF('Denuncias-Renuncias'!$G44=0,"-",('Denuncias-Renuncias'!K44/'Denuncias-Renuncias'!$G44))</f>
        <v>3.1645569620253164E-3</v>
      </c>
      <c r="G44" s="55">
        <f>+IF('Denuncias-Renuncias'!$G44=0,"-",('Denuncias-Renuncias'!L44/'Denuncias-Renuncias'!$G44))</f>
        <v>0.16930379746835442</v>
      </c>
      <c r="H44" s="55">
        <f>+IF('Denuncias-Renuncias'!$G44=0,"-",('Denuncias-Renuncias'!M44/'Denuncias-Renuncias'!$G44))</f>
        <v>0.1060126582278481</v>
      </c>
      <c r="I44" s="55">
        <f>+IF('Denuncias-Renuncias'!$G44=0,"-",('Denuncias-Renuncias'!N44/'Denuncias-Renuncias'!$G44))</f>
        <v>4.7468354430379748E-3</v>
      </c>
    </row>
    <row r="45" spans="2:9" ht="20.100000000000001" customHeight="1" thickBot="1" x14ac:dyDescent="0.25">
      <c r="B45" s="4" t="s">
        <v>232</v>
      </c>
      <c r="C45" s="57">
        <f>+IF('Denuncias-Renuncias'!$G45=0,"-",('Denuncias-Renuncias'!H45/'Denuncias-Renuncias'!$G45))</f>
        <v>9.8724804607157549E-3</v>
      </c>
      <c r="D45" s="55">
        <f>+IF('Denuncias-Renuncias'!$G45=0,"-",('Denuncias-Renuncias'!I45/'Denuncias-Renuncias'!$G45))</f>
        <v>4.1135335252982314E-4</v>
      </c>
      <c r="E45" s="55">
        <f>+IF('Denuncias-Renuncias'!$G45=0,"-",('Denuncias-Renuncias'!J45/'Denuncias-Renuncias'!$G45))</f>
        <v>0.67091731797614151</v>
      </c>
      <c r="F45" s="55">
        <f>+IF('Denuncias-Renuncias'!$G45=0,"-",('Denuncias-Renuncias'!K45/'Denuncias-Renuncias'!$G45))</f>
        <v>1.6865487453722749E-2</v>
      </c>
      <c r="G45" s="55">
        <f>+IF('Denuncias-Renuncias'!$G45=0,"-",('Denuncias-Renuncias'!L45/'Denuncias-Renuncias'!$G45))</f>
        <v>0.15466886055121348</v>
      </c>
      <c r="H45" s="55">
        <f>+IF('Denuncias-Renuncias'!$G45=0,"-",('Denuncias-Renuncias'!M45/'Denuncias-Renuncias'!$G45))</f>
        <v>0.13163307280954339</v>
      </c>
      <c r="I45" s="55">
        <f>+IF('Denuncias-Renuncias'!$G45=0,"-",('Denuncias-Renuncias'!N45/'Denuncias-Renuncias'!$G45))</f>
        <v>1.5631427396133279E-2</v>
      </c>
    </row>
    <row r="46" spans="2:9" ht="20.100000000000001" customHeight="1" thickBot="1" x14ac:dyDescent="0.25">
      <c r="B46" s="4" t="s">
        <v>233</v>
      </c>
      <c r="C46" s="57">
        <f>+IF('Denuncias-Renuncias'!$G46=0,"-",('Denuncias-Renuncias'!H46/'Denuncias-Renuncias'!$G46))</f>
        <v>0</v>
      </c>
      <c r="D46" s="55">
        <f>+IF('Denuncias-Renuncias'!$G46=0,"-",('Denuncias-Renuncias'!I46/'Denuncias-Renuncias'!$G46))</f>
        <v>0</v>
      </c>
      <c r="E46" s="55">
        <f>+IF('Denuncias-Renuncias'!$G46=0,"-",('Denuncias-Renuncias'!J46/'Denuncias-Renuncias'!$G46))</f>
        <v>0.57218543046357617</v>
      </c>
      <c r="F46" s="55">
        <f>+IF('Denuncias-Renuncias'!$G46=0,"-",('Denuncias-Renuncias'!K46/'Denuncias-Renuncias'!$G46))</f>
        <v>2.9139072847682121E-2</v>
      </c>
      <c r="G46" s="55">
        <f>+IF('Denuncias-Renuncias'!$G46=0,"-",('Denuncias-Renuncias'!L46/'Denuncias-Renuncias'!$G46))</f>
        <v>0.17483443708609273</v>
      </c>
      <c r="H46" s="55">
        <f>+IF('Denuncias-Renuncias'!$G46=0,"-",('Denuncias-Renuncias'!M46/'Denuncias-Renuncias'!$G46))</f>
        <v>7.4172185430463583E-2</v>
      </c>
      <c r="I46" s="55">
        <f>+IF('Denuncias-Renuncias'!$G46=0,"-",('Denuncias-Renuncias'!N46/'Denuncias-Renuncias'!$G46))</f>
        <v>0.14966887417218544</v>
      </c>
    </row>
    <row r="47" spans="2:9" ht="20.100000000000001" customHeight="1" thickBot="1" x14ac:dyDescent="0.25">
      <c r="B47" s="4" t="s">
        <v>234</v>
      </c>
      <c r="C47" s="57">
        <f>+IF('Denuncias-Renuncias'!$G47=0,"-",('Denuncias-Renuncias'!H47/'Denuncias-Renuncias'!$G47))</f>
        <v>3.9897406668566544E-3</v>
      </c>
      <c r="D47" s="55">
        <f>+IF('Denuncias-Renuncias'!$G47=0,"-",('Denuncias-Renuncias'!I47/'Denuncias-Renuncias'!$G47))</f>
        <v>4.8446850954687948E-3</v>
      </c>
      <c r="E47" s="55">
        <f>+IF('Denuncias-Renuncias'!$G47=0,"-",('Denuncias-Renuncias'!J47/'Denuncias-Renuncias'!$G47))</f>
        <v>0.67027643203191789</v>
      </c>
      <c r="F47" s="55">
        <f>+IF('Denuncias-Renuncias'!$G47=0,"-",('Denuncias-Renuncias'!K47/'Denuncias-Renuncias'!$G47))</f>
        <v>5.9846110002849812E-3</v>
      </c>
      <c r="G47" s="55">
        <f>+IF('Denuncias-Renuncias'!$G47=0,"-",('Denuncias-Renuncias'!L47/'Denuncias-Renuncias'!$G47))</f>
        <v>0.18352807067540611</v>
      </c>
      <c r="H47" s="55">
        <f>+IF('Denuncias-Renuncias'!$G47=0,"-",('Denuncias-Renuncias'!M47/'Denuncias-Renuncias'!$G47))</f>
        <v>9.2618979766315196E-2</v>
      </c>
      <c r="I47" s="55">
        <f>+IF('Denuncias-Renuncias'!$G47=0,"-",('Denuncias-Renuncias'!N47/'Denuncias-Renuncias'!$G47))</f>
        <v>3.8757480763750358E-2</v>
      </c>
    </row>
    <row r="48" spans="2:9" ht="20.100000000000001" customHeight="1" thickBot="1" x14ac:dyDescent="0.25">
      <c r="B48" s="4" t="s">
        <v>235</v>
      </c>
      <c r="C48" s="57">
        <f>+IF('Denuncias-Renuncias'!$G48=0,"-",('Denuncias-Renuncias'!H48/'Denuncias-Renuncias'!$G48))</f>
        <v>2.2727272727272726E-3</v>
      </c>
      <c r="D48" s="55">
        <f>+IF('Denuncias-Renuncias'!$G48=0,"-",('Denuncias-Renuncias'!I48/'Denuncias-Renuncias'!$G48))</f>
        <v>0</v>
      </c>
      <c r="E48" s="55">
        <f>+IF('Denuncias-Renuncias'!$G48=0,"-",('Denuncias-Renuncias'!J48/'Denuncias-Renuncias'!$G48))</f>
        <v>0.78409090909090906</v>
      </c>
      <c r="F48" s="55">
        <f>+IF('Denuncias-Renuncias'!$G48=0,"-",('Denuncias-Renuncias'!K48/'Denuncias-Renuncias'!$G48))</f>
        <v>1.3636363636363636E-2</v>
      </c>
      <c r="G48" s="55">
        <f>+IF('Denuncias-Renuncias'!$G48=0,"-",('Denuncias-Renuncias'!L48/'Denuncias-Renuncias'!$G48))</f>
        <v>0.17727272727272728</v>
      </c>
      <c r="H48" s="55">
        <f>+IF('Denuncias-Renuncias'!$G48=0,"-",('Denuncias-Renuncias'!M48/'Denuncias-Renuncias'!$G48))</f>
        <v>2.2727272727272728E-2</v>
      </c>
      <c r="I48" s="55">
        <f>+IF('Denuncias-Renuncias'!$G48=0,"-",('Denuncias-Renuncias'!N48/'Denuncias-Renuncias'!$G48))</f>
        <v>0</v>
      </c>
    </row>
    <row r="49" spans="2:9" ht="20.100000000000001" customHeight="1" thickBot="1" x14ac:dyDescent="0.25">
      <c r="B49" s="4" t="s">
        <v>236</v>
      </c>
      <c r="C49" s="57">
        <f>+IF('Denuncias-Renuncias'!$G49=0,"-",('Denuncias-Renuncias'!H49/'Denuncias-Renuncias'!$G49))</f>
        <v>0</v>
      </c>
      <c r="D49" s="55">
        <f>+IF('Denuncias-Renuncias'!$G49=0,"-",('Denuncias-Renuncias'!I49/'Denuncias-Renuncias'!$G49))</f>
        <v>0</v>
      </c>
      <c r="E49" s="55">
        <f>+IF('Denuncias-Renuncias'!$G49=0,"-",('Denuncias-Renuncias'!J49/'Denuncias-Renuncias'!$G49))</f>
        <v>0.73776223776223782</v>
      </c>
      <c r="F49" s="55">
        <f>+IF('Denuncias-Renuncias'!$G49=0,"-",('Denuncias-Renuncias'!K49/'Denuncias-Renuncias'!$G49))</f>
        <v>5.2447552447552448E-2</v>
      </c>
      <c r="G49" s="55">
        <f>+IF('Denuncias-Renuncias'!$G49=0,"-",('Denuncias-Renuncias'!L49/'Denuncias-Renuncias'!$G49))</f>
        <v>0.17482517482517482</v>
      </c>
      <c r="H49" s="55">
        <f>+IF('Denuncias-Renuncias'!$G49=0,"-",('Denuncias-Renuncias'!M49/'Denuncias-Renuncias'!$G49))</f>
        <v>3.4965034965034968E-2</v>
      </c>
      <c r="I49" s="55">
        <f>+IF('Denuncias-Renuncias'!$G49=0,"-",('Denuncias-Renuncias'!N49/'Denuncias-Renuncias'!$G49))</f>
        <v>0</v>
      </c>
    </row>
    <row r="50" spans="2:9" ht="20.100000000000001" customHeight="1" thickBot="1" x14ac:dyDescent="0.25">
      <c r="B50" s="4" t="s">
        <v>237</v>
      </c>
      <c r="C50" s="57">
        <f>+IF('Denuncias-Renuncias'!$G50=0,"-",('Denuncias-Renuncias'!H50/'Denuncias-Renuncias'!$G50))</f>
        <v>7.6142131979695434E-3</v>
      </c>
      <c r="D50" s="55">
        <f>+IF('Denuncias-Renuncias'!$G50=0,"-",('Denuncias-Renuncias'!I50/'Denuncias-Renuncias'!$G50))</f>
        <v>0</v>
      </c>
      <c r="E50" s="55">
        <f>+IF('Denuncias-Renuncias'!$G50=0,"-",('Denuncias-Renuncias'!J50/'Denuncias-Renuncias'!$G50))</f>
        <v>0.85406091370558379</v>
      </c>
      <c r="F50" s="55">
        <f>+IF('Denuncias-Renuncias'!$G50=0,"-",('Denuncias-Renuncias'!K50/'Denuncias-Renuncias'!$G50))</f>
        <v>2.030456852791878E-2</v>
      </c>
      <c r="G50" s="55">
        <f>+IF('Denuncias-Renuncias'!$G50=0,"-",('Denuncias-Renuncias'!L50/'Denuncias-Renuncias'!$G50))</f>
        <v>7.7411167512690351E-2</v>
      </c>
      <c r="H50" s="55">
        <f>+IF('Denuncias-Renuncias'!$G50=0,"-",('Denuncias-Renuncias'!M50/'Denuncias-Renuncias'!$G50))</f>
        <v>2.9187817258883249E-2</v>
      </c>
      <c r="I50" s="55">
        <f>+IF('Denuncias-Renuncias'!$G50=0,"-",('Denuncias-Renuncias'!N50/'Denuncias-Renuncias'!$G50))</f>
        <v>1.1421319796954314E-2</v>
      </c>
    </row>
    <row r="51" spans="2:9" ht="20.100000000000001" customHeight="1" thickBot="1" x14ac:dyDescent="0.25">
      <c r="B51" s="4" t="s">
        <v>238</v>
      </c>
      <c r="C51" s="57">
        <f>+IF('Denuncias-Renuncias'!$G51=0,"-",('Denuncias-Renuncias'!H51/'Denuncias-Renuncias'!$G51))</f>
        <v>4.8543689320388345E-3</v>
      </c>
      <c r="D51" s="55">
        <f>+IF('Denuncias-Renuncias'!$G51=0,"-",('Denuncias-Renuncias'!I51/'Denuncias-Renuncias'!$G51))</f>
        <v>0</v>
      </c>
      <c r="E51" s="55">
        <f>+IF('Denuncias-Renuncias'!$G51=0,"-",('Denuncias-Renuncias'!J51/'Denuncias-Renuncias'!$G51))</f>
        <v>0.92718446601941751</v>
      </c>
      <c r="F51" s="55">
        <f>+IF('Denuncias-Renuncias'!$G51=0,"-",('Denuncias-Renuncias'!K51/'Denuncias-Renuncias'!$G51))</f>
        <v>1.4563106796116505E-2</v>
      </c>
      <c r="G51" s="55">
        <f>+IF('Denuncias-Renuncias'!$G51=0,"-",('Denuncias-Renuncias'!L51/'Denuncias-Renuncias'!$G51))</f>
        <v>4.8543689320388349E-2</v>
      </c>
      <c r="H51" s="55">
        <f>+IF('Denuncias-Renuncias'!$G51=0,"-",('Denuncias-Renuncias'!M51/'Denuncias-Renuncias'!$G51))</f>
        <v>4.8543689320388345E-3</v>
      </c>
      <c r="I51" s="55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239</v>
      </c>
      <c r="C52" s="57">
        <f>+IF('Denuncias-Renuncias'!$G52=0,"-",('Denuncias-Renuncias'!H52/'Denuncias-Renuncias'!$G52))</f>
        <v>0</v>
      </c>
      <c r="D52" s="55">
        <f>+IF('Denuncias-Renuncias'!$G52=0,"-",('Denuncias-Renuncias'!I52/'Denuncias-Renuncias'!$G52))</f>
        <v>0</v>
      </c>
      <c r="E52" s="55">
        <f>+IF('Denuncias-Renuncias'!$G52=0,"-",('Denuncias-Renuncias'!J52/'Denuncias-Renuncias'!$G52))</f>
        <v>0.71134020618556704</v>
      </c>
      <c r="F52" s="55">
        <f>+IF('Denuncias-Renuncias'!$G52=0,"-",('Denuncias-Renuncias'!K52/'Denuncias-Renuncias'!$G52))</f>
        <v>5.1546391752577319E-3</v>
      </c>
      <c r="G52" s="55">
        <f>+IF('Denuncias-Renuncias'!$G52=0,"-",('Denuncias-Renuncias'!L52/'Denuncias-Renuncias'!$G52))</f>
        <v>0.20618556701030927</v>
      </c>
      <c r="H52" s="55">
        <f>+IF('Denuncias-Renuncias'!$G52=0,"-",('Denuncias-Renuncias'!M52/'Denuncias-Renuncias'!$G52))</f>
        <v>5.1546391752577317E-2</v>
      </c>
      <c r="I52" s="55">
        <f>+IF('Denuncias-Renuncias'!$G52=0,"-",('Denuncias-Renuncias'!N52/'Denuncias-Renuncias'!$G52))</f>
        <v>2.5773195876288658E-2</v>
      </c>
    </row>
    <row r="53" spans="2:9" ht="20.100000000000001" customHeight="1" thickBot="1" x14ac:dyDescent="0.25">
      <c r="B53" s="4" t="s">
        <v>240</v>
      </c>
      <c r="C53" s="57">
        <f>+IF('Denuncias-Renuncias'!$G53=0,"-",('Denuncias-Renuncias'!H53/'Denuncias-Renuncias'!$G53))</f>
        <v>1.1444921316165951E-2</v>
      </c>
      <c r="D53" s="55">
        <f>+IF('Denuncias-Renuncias'!$G53=0,"-",('Denuncias-Renuncias'!I53/'Denuncias-Renuncias'!$G53))</f>
        <v>0</v>
      </c>
      <c r="E53" s="55">
        <f>+IF('Denuncias-Renuncias'!$G53=0,"-",('Denuncias-Renuncias'!J53/'Denuncias-Renuncias'!$G53))</f>
        <v>0.80972818311874106</v>
      </c>
      <c r="F53" s="55">
        <f>+IF('Denuncias-Renuncias'!$G53=0,"-",('Denuncias-Renuncias'!K53/'Denuncias-Renuncias'!$G53))</f>
        <v>2.4320457796852647E-2</v>
      </c>
      <c r="G53" s="55">
        <f>+IF('Denuncias-Renuncias'!$G53=0,"-",('Denuncias-Renuncias'!L53/'Denuncias-Renuncias'!$G53))</f>
        <v>0.10014306151645208</v>
      </c>
      <c r="H53" s="55">
        <f>+IF('Denuncias-Renuncias'!$G53=0,"-",('Denuncias-Renuncias'!M53/'Denuncias-Renuncias'!$G53))</f>
        <v>3.7195994277539342E-2</v>
      </c>
      <c r="I53" s="55">
        <f>+IF('Denuncias-Renuncias'!$G53=0,"-",('Denuncias-Renuncias'!N53/'Denuncias-Renuncias'!$G53))</f>
        <v>1.7167381974248927E-2</v>
      </c>
    </row>
    <row r="54" spans="2:9" ht="20.100000000000001" customHeight="1" thickBot="1" x14ac:dyDescent="0.25">
      <c r="B54" s="4" t="s">
        <v>241</v>
      </c>
      <c r="C54" s="57">
        <f>+IF('Denuncias-Renuncias'!$G54=0,"-",('Denuncias-Renuncias'!H54/'Denuncias-Renuncias'!$G54))</f>
        <v>6.4677930306230201E-3</v>
      </c>
      <c r="D54" s="55">
        <f>+IF('Denuncias-Renuncias'!$G54=0,"-",('Denuncias-Renuncias'!I54/'Denuncias-Renuncias'!$G54))</f>
        <v>3.6958817317845828E-3</v>
      </c>
      <c r="E54" s="55">
        <f>+IF('Denuncias-Renuncias'!$G54=0,"-",('Denuncias-Renuncias'!J54/'Denuncias-Renuncias'!$G54))</f>
        <v>0.73429250263991552</v>
      </c>
      <c r="F54" s="55">
        <f>+IF('Denuncias-Renuncias'!$G54=0,"-",('Denuncias-Renuncias'!K54/'Denuncias-Renuncias'!$G54))</f>
        <v>7.1277719112988382E-3</v>
      </c>
      <c r="G54" s="55">
        <f>+IF('Denuncias-Renuncias'!$G54=0,"-",('Denuncias-Renuncias'!L54/'Denuncias-Renuncias'!$G54))</f>
        <v>0.18717001055966209</v>
      </c>
      <c r="H54" s="55">
        <f>+IF('Denuncias-Renuncias'!$G54=0,"-",('Denuncias-Renuncias'!M54/'Denuncias-Renuncias'!$G54))</f>
        <v>3.6826821541710665E-2</v>
      </c>
      <c r="I54" s="55">
        <f>+IF('Denuncias-Renuncias'!$G54=0,"-",('Denuncias-Renuncias'!N54/'Denuncias-Renuncias'!$G54))</f>
        <v>2.441921858500528E-2</v>
      </c>
    </row>
    <row r="55" spans="2:9" ht="20.100000000000001" customHeight="1" thickBot="1" x14ac:dyDescent="0.25">
      <c r="B55" s="4" t="s">
        <v>242</v>
      </c>
      <c r="C55" s="57">
        <f>+IF('Denuncias-Renuncias'!$G55=0,"-",('Denuncias-Renuncias'!H55/'Denuncias-Renuncias'!$G55))</f>
        <v>0</v>
      </c>
      <c r="D55" s="55">
        <f>+IF('Denuncias-Renuncias'!$G55=0,"-",('Denuncias-Renuncias'!I55/'Denuncias-Renuncias'!$G55))</f>
        <v>7.1538068472151248E-3</v>
      </c>
      <c r="E55" s="55">
        <f>+IF('Denuncias-Renuncias'!$G55=0,"-",('Denuncias-Renuncias'!J55/'Denuncias-Renuncias'!$G55))</f>
        <v>0.66274910577414414</v>
      </c>
      <c r="F55" s="55">
        <f>+IF('Denuncias-Renuncias'!$G55=0,"-",('Denuncias-Renuncias'!K55/'Denuncias-Renuncias'!$G55))</f>
        <v>1.4818599897802759E-2</v>
      </c>
      <c r="G55" s="55">
        <f>+IF('Denuncias-Renuncias'!$G55=0,"-",('Denuncias-Renuncias'!L55/'Denuncias-Renuncias'!$G55))</f>
        <v>0.23607562595809914</v>
      </c>
      <c r="H55" s="55">
        <f>+IF('Denuncias-Renuncias'!$G55=0,"-",('Denuncias-Renuncias'!M55/'Denuncias-Renuncias'!$G55))</f>
        <v>7.9202861522738879E-2</v>
      </c>
      <c r="I55" s="55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243</v>
      </c>
      <c r="C56" s="57">
        <f>+IF('Denuncias-Renuncias'!$G56=0,"-",('Denuncias-Renuncias'!H56/'Denuncias-Renuncias'!$G56))</f>
        <v>0</v>
      </c>
      <c r="D56" s="55">
        <f>+IF('Denuncias-Renuncias'!$G56=0,"-",('Denuncias-Renuncias'!I56/'Denuncias-Renuncias'!$G56))</f>
        <v>0</v>
      </c>
      <c r="E56" s="55">
        <f>+IF('Denuncias-Renuncias'!$G56=0,"-",('Denuncias-Renuncias'!J56/'Denuncias-Renuncias'!$G56))</f>
        <v>0.63903281519861832</v>
      </c>
      <c r="F56" s="55">
        <f>+IF('Denuncias-Renuncias'!$G56=0,"-",('Denuncias-Renuncias'!K56/'Denuncias-Renuncias'!$G56))</f>
        <v>0</v>
      </c>
      <c r="G56" s="55">
        <f>+IF('Denuncias-Renuncias'!$G56=0,"-",('Denuncias-Renuncias'!L56/'Denuncias-Renuncias'!$G56))</f>
        <v>0.26597582037996548</v>
      </c>
      <c r="H56" s="55">
        <f>+IF('Denuncias-Renuncias'!$G56=0,"-",('Denuncias-Renuncias'!M56/'Denuncias-Renuncias'!$G56))</f>
        <v>1.8998272884283247E-2</v>
      </c>
      <c r="I56" s="55">
        <f>+IF('Denuncias-Renuncias'!$G56=0,"-",('Denuncias-Renuncias'!N56/'Denuncias-Renuncias'!$G56))</f>
        <v>7.599309153713299E-2</v>
      </c>
    </row>
    <row r="57" spans="2:9" ht="20.100000000000001" customHeight="1" thickBot="1" x14ac:dyDescent="0.25">
      <c r="B57" s="4" t="s">
        <v>244</v>
      </c>
      <c r="C57" s="57">
        <f>+IF('Denuncias-Renuncias'!$G57=0,"-",('Denuncias-Renuncias'!H57/'Denuncias-Renuncias'!$G57))</f>
        <v>0</v>
      </c>
      <c r="D57" s="55">
        <f>+IF('Denuncias-Renuncias'!$G57=0,"-",('Denuncias-Renuncias'!I57/'Denuncias-Renuncias'!$G57))</f>
        <v>0</v>
      </c>
      <c r="E57" s="55">
        <f>+IF('Denuncias-Renuncias'!$G57=0,"-",('Denuncias-Renuncias'!J57/'Denuncias-Renuncias'!$G57))</f>
        <v>0.7573333333333333</v>
      </c>
      <c r="F57" s="55">
        <f>+IF('Denuncias-Renuncias'!$G57=0,"-",('Denuncias-Renuncias'!K57/'Denuncias-Renuncias'!$G57))</f>
        <v>5.3333333333333332E-3</v>
      </c>
      <c r="G57" s="55">
        <f>+IF('Denuncias-Renuncias'!$G57=0,"-",('Denuncias-Renuncias'!L57/'Denuncias-Renuncias'!$G57))</f>
        <v>0.23733333333333334</v>
      </c>
      <c r="H57" s="55">
        <f>+IF('Denuncias-Renuncias'!$G57=0,"-",('Denuncias-Renuncias'!M57/'Denuncias-Renuncias'!$G57))</f>
        <v>0</v>
      </c>
      <c r="I57" s="55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270</v>
      </c>
      <c r="C58" s="57">
        <f>+IF('Denuncias-Renuncias'!$G58=0,"-",('Denuncias-Renuncias'!H58/'Denuncias-Renuncias'!$G58))</f>
        <v>1.1764705882352941E-2</v>
      </c>
      <c r="D58" s="55">
        <f>+IF('Denuncias-Renuncias'!$G58=0,"-",('Denuncias-Renuncias'!I58/'Denuncias-Renuncias'!$G58))</f>
        <v>0</v>
      </c>
      <c r="E58" s="55">
        <f>+IF('Denuncias-Renuncias'!$G58=0,"-",('Denuncias-Renuncias'!J58/'Denuncias-Renuncias'!$G58))</f>
        <v>0.64117647058823535</v>
      </c>
      <c r="F58" s="55">
        <f>+IF('Denuncias-Renuncias'!$G58=0,"-",('Denuncias-Renuncias'!K58/'Denuncias-Renuncias'!$G58))</f>
        <v>0</v>
      </c>
      <c r="G58" s="55">
        <f>+IF('Denuncias-Renuncias'!$G58=0,"-",('Denuncias-Renuncias'!L58/'Denuncias-Renuncias'!$G58))</f>
        <v>0.30980392156862746</v>
      </c>
      <c r="H58" s="55">
        <f>+IF('Denuncias-Renuncias'!$G58=0,"-",('Denuncias-Renuncias'!M58/'Denuncias-Renuncias'!$G58))</f>
        <v>3.7254901960784313E-2</v>
      </c>
      <c r="I58" s="55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246</v>
      </c>
      <c r="C59" s="57">
        <f>+IF('Denuncias-Renuncias'!$G59=0,"-",('Denuncias-Renuncias'!H59/'Denuncias-Renuncias'!$G59))</f>
        <v>3.4782608695652174E-2</v>
      </c>
      <c r="D59" s="55">
        <f>+IF('Denuncias-Renuncias'!$G59=0,"-",('Denuncias-Renuncias'!I59/'Denuncias-Renuncias'!$G59))</f>
        <v>1.6149068322981366E-2</v>
      </c>
      <c r="E59" s="55">
        <f>+IF('Denuncias-Renuncias'!$G59=0,"-",('Denuncias-Renuncias'!J59/'Denuncias-Renuncias'!$G59))</f>
        <v>0.51552795031055898</v>
      </c>
      <c r="F59" s="55">
        <f>+IF('Denuncias-Renuncias'!$G59=0,"-",('Denuncias-Renuncias'!K59/'Denuncias-Renuncias'!$G59))</f>
        <v>1.6149068322981366E-2</v>
      </c>
      <c r="G59" s="55">
        <f>+IF('Denuncias-Renuncias'!$G59=0,"-",('Denuncias-Renuncias'!L59/'Denuncias-Renuncias'!$G59))</f>
        <v>0.32670807453416151</v>
      </c>
      <c r="H59" s="55">
        <f>+IF('Denuncias-Renuncias'!$G59=0,"-",('Denuncias-Renuncias'!M59/'Denuncias-Renuncias'!$G59))</f>
        <v>4.0993788819875775E-2</v>
      </c>
      <c r="I59" s="55">
        <f>+IF('Denuncias-Renuncias'!$G59=0,"-",('Denuncias-Renuncias'!N59/'Denuncias-Renuncias'!$G59))</f>
        <v>4.9689440993788817E-2</v>
      </c>
    </row>
    <row r="60" spans="2:9" ht="20.100000000000001" customHeight="1" thickBot="1" x14ac:dyDescent="0.25">
      <c r="B60" s="4" t="s">
        <v>247</v>
      </c>
      <c r="C60" s="57">
        <f>+IF('Denuncias-Renuncias'!$G60=0,"-",('Denuncias-Renuncias'!H60/'Denuncias-Renuncias'!$G60))</f>
        <v>0</v>
      </c>
      <c r="D60" s="56">
        <f>+IF('Denuncias-Renuncias'!$G60=0,"-",('Denuncias-Renuncias'!I60/'Denuncias-Renuncias'!$G60))</f>
        <v>0</v>
      </c>
      <c r="E60" s="56">
        <f>+IF('Denuncias-Renuncias'!$G60=0,"-",('Denuncias-Renuncias'!J60/'Denuncias-Renuncias'!$G60))</f>
        <v>0.86521739130434783</v>
      </c>
      <c r="F60" s="56">
        <f>+IF('Denuncias-Renuncias'!$G60=0,"-",('Denuncias-Renuncias'!K60/'Denuncias-Renuncias'!$G60))</f>
        <v>0</v>
      </c>
      <c r="G60" s="56">
        <f>+IF('Denuncias-Renuncias'!$G60=0,"-",('Denuncias-Renuncias'!L60/'Denuncias-Renuncias'!$G60))</f>
        <v>0.13478260869565217</v>
      </c>
      <c r="H60" s="56">
        <f>+IF('Denuncias-Renuncias'!$G60=0,"-",('Denuncias-Renuncias'!M60/'Denuncias-Renuncias'!$G60))</f>
        <v>0</v>
      </c>
      <c r="I60" s="56">
        <f>+IF('Denuncias-Renuncias'!$G60=0,"-",('Denuncias-Renuncias'!N60/'Denuncias-Renuncias'!$G60))</f>
        <v>0</v>
      </c>
    </row>
    <row r="61" spans="2:9" ht="20.100000000000001" customHeight="1" thickBot="1" x14ac:dyDescent="0.25">
      <c r="B61" s="7" t="s">
        <v>22</v>
      </c>
      <c r="C61" s="58">
        <f>+IF('Denuncias-Renuncias'!$G61=0,"-",('Denuncias-Renuncias'!H61/'Denuncias-Renuncias'!$G61))</f>
        <v>7.8763188133291542E-3</v>
      </c>
      <c r="D61" s="58">
        <f>+IF('Denuncias-Renuncias'!$G61=0,"-",('Denuncias-Renuncias'!I61/'Denuncias-Renuncias'!$G61))</f>
        <v>2.1309934189909121E-3</v>
      </c>
      <c r="E61" s="58">
        <f>+IF('Denuncias-Renuncias'!$G61=0,"-",('Denuncias-Renuncias'!J61/'Denuncias-Renuncias'!$G61))</f>
        <v>0.69704376893345865</v>
      </c>
      <c r="F61" s="58">
        <f>+IF('Denuncias-Renuncias'!$G61=0,"-",('Denuncias-Renuncias'!K61/'Denuncias-Renuncias'!$G61))</f>
        <v>1.6630105505066332E-2</v>
      </c>
      <c r="G61" s="58">
        <f>+IF('Denuncias-Renuncias'!$G61=0,"-",('Denuncias-Renuncias'!L61/'Denuncias-Renuncias'!$G61))</f>
        <v>0.17187924370625718</v>
      </c>
      <c r="H61" s="58">
        <f>+IF('Denuncias-Renuncias'!$G61=0,"-",('Denuncias-Renuncias'!M61/'Denuncias-Renuncias'!$G61))</f>
        <v>7.4125143633134855E-2</v>
      </c>
      <c r="I61" s="58">
        <f>+IF('Denuncias-Renuncias'!$G61=0,"-",('Denuncias-Renuncias'!N61/'Denuncias-Renuncias'!$G61))</f>
        <v>3.0314425989762875E-2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13"/>
      <c r="C9" s="88" t="s">
        <v>154</v>
      </c>
      <c r="D9" s="88"/>
      <c r="E9" s="88"/>
      <c r="F9" s="88"/>
      <c r="G9" s="88" t="s">
        <v>155</v>
      </c>
      <c r="H9" s="88"/>
      <c r="I9" s="88"/>
    </row>
    <row r="10" spans="2:9" ht="57.75" thickBot="1" x14ac:dyDescent="0.25">
      <c r="B10" s="24"/>
      <c r="C10" s="20" t="s">
        <v>156</v>
      </c>
      <c r="D10" s="20" t="s">
        <v>157</v>
      </c>
      <c r="E10" s="20" t="s">
        <v>158</v>
      </c>
      <c r="F10" s="20" t="s">
        <v>159</v>
      </c>
      <c r="G10" s="20" t="s">
        <v>160</v>
      </c>
      <c r="H10" s="20" t="s">
        <v>161</v>
      </c>
      <c r="I10" s="20" t="s">
        <v>162</v>
      </c>
    </row>
    <row r="11" spans="2:9" ht="20.100000000000001" customHeight="1" thickBot="1" x14ac:dyDescent="0.25">
      <c r="B11" s="3" t="s">
        <v>198</v>
      </c>
      <c r="C11" s="18">
        <v>20</v>
      </c>
      <c r="D11" s="18">
        <v>0</v>
      </c>
      <c r="E11" s="18">
        <v>0</v>
      </c>
      <c r="F11" s="18">
        <v>20</v>
      </c>
      <c r="G11" s="18">
        <v>304</v>
      </c>
      <c r="H11" s="18">
        <v>0</v>
      </c>
      <c r="I11" s="18">
        <v>304</v>
      </c>
    </row>
    <row r="12" spans="2:9" ht="20.100000000000001" customHeight="1" thickBot="1" x14ac:dyDescent="0.25">
      <c r="B12" s="4" t="s">
        <v>199</v>
      </c>
      <c r="C12" s="19">
        <v>1</v>
      </c>
      <c r="D12" s="19">
        <v>14</v>
      </c>
      <c r="E12" s="19">
        <v>11</v>
      </c>
      <c r="F12" s="19">
        <v>26</v>
      </c>
      <c r="G12" s="19">
        <v>732</v>
      </c>
      <c r="H12" s="19">
        <v>0</v>
      </c>
      <c r="I12" s="19">
        <v>732</v>
      </c>
    </row>
    <row r="13" spans="2:9" ht="20.100000000000001" customHeight="1" thickBot="1" x14ac:dyDescent="0.25">
      <c r="B13" s="4" t="s">
        <v>200</v>
      </c>
      <c r="C13" s="19">
        <v>10</v>
      </c>
      <c r="D13" s="19">
        <v>0</v>
      </c>
      <c r="E13" s="19">
        <v>4</v>
      </c>
      <c r="F13" s="19">
        <v>14</v>
      </c>
      <c r="G13" s="19">
        <v>163</v>
      </c>
      <c r="H13" s="19">
        <v>0</v>
      </c>
      <c r="I13" s="19">
        <v>163</v>
      </c>
    </row>
    <row r="14" spans="2:9" ht="20.100000000000001" customHeight="1" thickBot="1" x14ac:dyDescent="0.25">
      <c r="B14" s="4" t="s">
        <v>201</v>
      </c>
      <c r="C14" s="19">
        <v>1</v>
      </c>
      <c r="D14" s="19">
        <v>51</v>
      </c>
      <c r="E14" s="19">
        <v>56</v>
      </c>
      <c r="F14" s="19">
        <v>108</v>
      </c>
      <c r="G14" s="19">
        <v>275</v>
      </c>
      <c r="H14" s="19">
        <v>0</v>
      </c>
      <c r="I14" s="19">
        <v>275</v>
      </c>
    </row>
    <row r="15" spans="2:9" ht="20.100000000000001" customHeight="1" thickBot="1" x14ac:dyDescent="0.25">
      <c r="B15" s="4" t="s">
        <v>202</v>
      </c>
      <c r="C15" s="19">
        <v>20</v>
      </c>
      <c r="D15" s="19">
        <v>0</v>
      </c>
      <c r="E15" s="19">
        <v>0</v>
      </c>
      <c r="F15" s="19">
        <v>20</v>
      </c>
      <c r="G15" s="19">
        <v>249</v>
      </c>
      <c r="H15" s="19">
        <v>0</v>
      </c>
      <c r="I15" s="19">
        <v>249</v>
      </c>
    </row>
    <row r="16" spans="2:9" ht="20.100000000000001" customHeight="1" thickBot="1" x14ac:dyDescent="0.25">
      <c r="B16" s="4" t="s">
        <v>203</v>
      </c>
      <c r="C16" s="19">
        <v>0</v>
      </c>
      <c r="D16" s="19">
        <v>3</v>
      </c>
      <c r="E16" s="19">
        <v>0</v>
      </c>
      <c r="F16" s="19">
        <v>3</v>
      </c>
      <c r="G16" s="19">
        <v>210</v>
      </c>
      <c r="H16" s="19">
        <v>0</v>
      </c>
      <c r="I16" s="19">
        <v>210</v>
      </c>
    </row>
    <row r="17" spans="2:9" ht="20.100000000000001" customHeight="1" thickBot="1" x14ac:dyDescent="0.25">
      <c r="B17" s="4" t="s">
        <v>204</v>
      </c>
      <c r="C17" s="19">
        <v>18</v>
      </c>
      <c r="D17" s="19">
        <v>10</v>
      </c>
      <c r="E17" s="19">
        <v>0</v>
      </c>
      <c r="F17" s="19">
        <v>28</v>
      </c>
      <c r="G17" s="19">
        <v>761</v>
      </c>
      <c r="H17" s="19">
        <v>9</v>
      </c>
      <c r="I17" s="19">
        <v>770</v>
      </c>
    </row>
    <row r="18" spans="2:9" ht="20.100000000000001" customHeight="1" thickBot="1" x14ac:dyDescent="0.25">
      <c r="B18" s="4" t="s">
        <v>205</v>
      </c>
      <c r="C18" s="19">
        <v>25</v>
      </c>
      <c r="D18" s="19">
        <v>7</v>
      </c>
      <c r="E18" s="19">
        <v>0</v>
      </c>
      <c r="F18" s="19">
        <v>32</v>
      </c>
      <c r="G18" s="19">
        <v>754</v>
      </c>
      <c r="H18" s="19">
        <v>0</v>
      </c>
      <c r="I18" s="19">
        <v>754</v>
      </c>
    </row>
    <row r="19" spans="2:9" ht="20.100000000000001" customHeight="1" thickBot="1" x14ac:dyDescent="0.25">
      <c r="B19" s="4" t="s">
        <v>206</v>
      </c>
      <c r="C19" s="19">
        <v>2</v>
      </c>
      <c r="D19" s="19">
        <v>0</v>
      </c>
      <c r="E19" s="19">
        <v>0</v>
      </c>
      <c r="F19" s="19">
        <v>2</v>
      </c>
      <c r="G19" s="19">
        <v>45</v>
      </c>
      <c r="H19" s="19">
        <v>0</v>
      </c>
      <c r="I19" s="19">
        <v>45</v>
      </c>
    </row>
    <row r="20" spans="2:9" ht="20.100000000000001" customHeight="1" thickBot="1" x14ac:dyDescent="0.25">
      <c r="B20" s="4" t="s">
        <v>207</v>
      </c>
      <c r="C20" s="19">
        <v>0</v>
      </c>
      <c r="D20" s="19">
        <v>1</v>
      </c>
      <c r="E20" s="19">
        <v>0</v>
      </c>
      <c r="F20" s="19">
        <v>1</v>
      </c>
      <c r="G20" s="19">
        <v>18</v>
      </c>
      <c r="H20" s="19">
        <v>0</v>
      </c>
      <c r="I20" s="19">
        <v>18</v>
      </c>
    </row>
    <row r="21" spans="2:9" ht="20.100000000000001" customHeight="1" thickBot="1" x14ac:dyDescent="0.25">
      <c r="B21" s="4" t="s">
        <v>208</v>
      </c>
      <c r="C21" s="19">
        <v>12</v>
      </c>
      <c r="D21" s="19">
        <v>4</v>
      </c>
      <c r="E21" s="19">
        <v>12</v>
      </c>
      <c r="F21" s="19">
        <v>28</v>
      </c>
      <c r="G21" s="19">
        <v>359</v>
      </c>
      <c r="H21" s="19">
        <v>0</v>
      </c>
      <c r="I21" s="19">
        <v>359</v>
      </c>
    </row>
    <row r="22" spans="2:9" ht="20.100000000000001" customHeight="1" thickBot="1" x14ac:dyDescent="0.25">
      <c r="B22" s="4" t="s">
        <v>209</v>
      </c>
      <c r="C22" s="19">
        <v>4</v>
      </c>
      <c r="D22" s="19">
        <v>1</v>
      </c>
      <c r="E22" s="19">
        <v>3</v>
      </c>
      <c r="F22" s="19">
        <v>8</v>
      </c>
      <c r="G22" s="19">
        <v>330</v>
      </c>
      <c r="H22" s="19">
        <v>1</v>
      </c>
      <c r="I22" s="19">
        <v>331</v>
      </c>
    </row>
    <row r="23" spans="2:9" ht="20.100000000000001" customHeight="1" thickBot="1" x14ac:dyDescent="0.25">
      <c r="B23" s="4" t="s">
        <v>210</v>
      </c>
      <c r="C23" s="19">
        <v>10</v>
      </c>
      <c r="D23" s="19">
        <v>8</v>
      </c>
      <c r="E23" s="19">
        <v>16</v>
      </c>
      <c r="F23" s="19">
        <v>34</v>
      </c>
      <c r="G23" s="19">
        <v>601</v>
      </c>
      <c r="H23" s="19">
        <v>3</v>
      </c>
      <c r="I23" s="19">
        <v>604</v>
      </c>
    </row>
    <row r="24" spans="2:9" ht="20.100000000000001" customHeight="1" thickBot="1" x14ac:dyDescent="0.25">
      <c r="B24" s="4" t="s">
        <v>211</v>
      </c>
      <c r="C24" s="19">
        <v>1</v>
      </c>
      <c r="D24" s="19">
        <v>75</v>
      </c>
      <c r="E24" s="19">
        <v>35</v>
      </c>
      <c r="F24" s="19">
        <v>111</v>
      </c>
      <c r="G24" s="19">
        <v>433</v>
      </c>
      <c r="H24" s="19">
        <v>13</v>
      </c>
      <c r="I24" s="19">
        <v>446</v>
      </c>
    </row>
    <row r="25" spans="2:9" ht="20.100000000000001" customHeight="1" thickBot="1" x14ac:dyDescent="0.25">
      <c r="B25" s="4" t="s">
        <v>212</v>
      </c>
      <c r="C25" s="19">
        <v>4</v>
      </c>
      <c r="D25" s="19">
        <v>15</v>
      </c>
      <c r="E25" s="19">
        <v>6</v>
      </c>
      <c r="F25" s="19">
        <v>25</v>
      </c>
      <c r="G25" s="19">
        <v>444</v>
      </c>
      <c r="H25" s="19">
        <v>1</v>
      </c>
      <c r="I25" s="19">
        <v>445</v>
      </c>
    </row>
    <row r="26" spans="2:9" ht="20.100000000000001" customHeight="1" thickBot="1" x14ac:dyDescent="0.25">
      <c r="B26" s="5" t="s">
        <v>213</v>
      </c>
      <c r="C26" s="27">
        <v>5</v>
      </c>
      <c r="D26" s="27">
        <v>7</v>
      </c>
      <c r="E26" s="27">
        <v>2</v>
      </c>
      <c r="F26" s="27">
        <v>14</v>
      </c>
      <c r="G26" s="27">
        <v>194</v>
      </c>
      <c r="H26" s="27">
        <v>2</v>
      </c>
      <c r="I26" s="27">
        <v>196</v>
      </c>
    </row>
    <row r="27" spans="2:9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48</v>
      </c>
      <c r="H27" s="29">
        <v>0</v>
      </c>
      <c r="I27" s="29">
        <v>48</v>
      </c>
    </row>
    <row r="28" spans="2:9" ht="20.100000000000001" customHeight="1" thickBot="1" x14ac:dyDescent="0.25">
      <c r="B28" s="4" t="s">
        <v>215</v>
      </c>
      <c r="C28" s="29">
        <v>2</v>
      </c>
      <c r="D28" s="29">
        <v>3</v>
      </c>
      <c r="E28" s="29">
        <v>0</v>
      </c>
      <c r="F28" s="29">
        <v>5</v>
      </c>
      <c r="G28" s="29">
        <v>111</v>
      </c>
      <c r="H28" s="29">
        <v>0</v>
      </c>
      <c r="I28" s="29">
        <v>111</v>
      </c>
    </row>
    <row r="29" spans="2:9" ht="20.100000000000001" customHeight="1" thickBot="1" x14ac:dyDescent="0.25">
      <c r="B29" s="4" t="s">
        <v>216</v>
      </c>
      <c r="C29" s="28">
        <v>0</v>
      </c>
      <c r="D29" s="28">
        <v>1</v>
      </c>
      <c r="E29" s="28">
        <v>0</v>
      </c>
      <c r="F29" s="28">
        <v>1</v>
      </c>
      <c r="G29" s="28">
        <v>52</v>
      </c>
      <c r="H29" s="28">
        <v>0</v>
      </c>
      <c r="I29" s="28">
        <v>52</v>
      </c>
    </row>
    <row r="30" spans="2:9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22</v>
      </c>
      <c r="H30" s="19">
        <v>9</v>
      </c>
      <c r="I30" s="19">
        <v>31</v>
      </c>
    </row>
    <row r="31" spans="2:9" ht="20.100000000000001" customHeight="1" thickBot="1" x14ac:dyDescent="0.25">
      <c r="B31" s="4" t="s">
        <v>218</v>
      </c>
      <c r="C31" s="19">
        <v>1</v>
      </c>
      <c r="D31" s="19">
        <v>0</v>
      </c>
      <c r="E31" s="19">
        <v>0</v>
      </c>
      <c r="F31" s="19">
        <v>1</v>
      </c>
      <c r="G31" s="19">
        <v>21</v>
      </c>
      <c r="H31" s="19">
        <v>0</v>
      </c>
      <c r="I31" s="19">
        <v>21</v>
      </c>
    </row>
    <row r="32" spans="2:9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  <c r="F32" s="19">
        <v>0</v>
      </c>
      <c r="G32" s="19">
        <v>29</v>
      </c>
      <c r="H32" s="19">
        <v>0</v>
      </c>
      <c r="I32" s="19">
        <v>29</v>
      </c>
    </row>
    <row r="33" spans="2:9" ht="20.100000000000001" customHeight="1" thickBot="1" x14ac:dyDescent="0.25">
      <c r="B33" s="4" t="s">
        <v>220</v>
      </c>
      <c r="C33" s="19">
        <v>1</v>
      </c>
      <c r="D33" s="19">
        <v>0</v>
      </c>
      <c r="E33" s="19">
        <v>0</v>
      </c>
      <c r="F33" s="19">
        <v>1</v>
      </c>
      <c r="G33" s="19">
        <v>9</v>
      </c>
      <c r="H33" s="19">
        <v>0</v>
      </c>
      <c r="I33" s="19">
        <v>9</v>
      </c>
    </row>
    <row r="34" spans="2:9" ht="20.100000000000001" customHeight="1" thickBot="1" x14ac:dyDescent="0.25">
      <c r="B34" s="4" t="s">
        <v>221</v>
      </c>
      <c r="C34" s="19">
        <v>0</v>
      </c>
      <c r="D34" s="19">
        <v>3</v>
      </c>
      <c r="E34" s="19">
        <v>0</v>
      </c>
      <c r="F34" s="19">
        <v>3</v>
      </c>
      <c r="G34" s="19">
        <v>191</v>
      </c>
      <c r="H34" s="19">
        <v>3</v>
      </c>
      <c r="I34" s="19">
        <v>194</v>
      </c>
    </row>
    <row r="35" spans="2:9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26</v>
      </c>
      <c r="H35" s="19">
        <v>3</v>
      </c>
      <c r="I35" s="19">
        <v>29</v>
      </c>
    </row>
    <row r="36" spans="2:9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  <c r="F36" s="19">
        <v>0</v>
      </c>
      <c r="G36" s="19">
        <v>133</v>
      </c>
      <c r="H36" s="19">
        <v>4</v>
      </c>
      <c r="I36" s="19">
        <v>137</v>
      </c>
    </row>
    <row r="37" spans="2:9" ht="20.100000000000001" customHeight="1" thickBot="1" x14ac:dyDescent="0.25">
      <c r="B37" s="4" t="s">
        <v>224</v>
      </c>
      <c r="C37" s="19">
        <v>1</v>
      </c>
      <c r="D37" s="19">
        <v>3</v>
      </c>
      <c r="E37" s="19">
        <v>3</v>
      </c>
      <c r="F37" s="19">
        <v>7</v>
      </c>
      <c r="G37" s="19">
        <v>193</v>
      </c>
      <c r="H37" s="19">
        <v>6</v>
      </c>
      <c r="I37" s="19">
        <v>199</v>
      </c>
    </row>
    <row r="38" spans="2:9" ht="20.100000000000001" customHeight="1" thickBot="1" x14ac:dyDescent="0.25">
      <c r="B38" s="4" t="s">
        <v>225</v>
      </c>
      <c r="C38" s="19">
        <v>2</v>
      </c>
      <c r="D38" s="19">
        <v>0</v>
      </c>
      <c r="E38" s="19">
        <v>0</v>
      </c>
      <c r="F38" s="19">
        <v>2</v>
      </c>
      <c r="G38" s="19">
        <v>34</v>
      </c>
      <c r="H38" s="19">
        <v>5</v>
      </c>
      <c r="I38" s="19">
        <v>39</v>
      </c>
    </row>
    <row r="39" spans="2:9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6</v>
      </c>
      <c r="F39" s="19">
        <v>6</v>
      </c>
      <c r="G39" s="19">
        <v>101</v>
      </c>
      <c r="H39" s="19">
        <v>5</v>
      </c>
      <c r="I39" s="19">
        <v>106</v>
      </c>
    </row>
    <row r="40" spans="2:9" ht="20.100000000000001" customHeight="1" thickBot="1" x14ac:dyDescent="0.25">
      <c r="B40" s="4" t="s">
        <v>227</v>
      </c>
      <c r="C40" s="19">
        <v>1</v>
      </c>
      <c r="D40" s="19">
        <v>0</v>
      </c>
      <c r="E40" s="19">
        <v>6</v>
      </c>
      <c r="F40" s="19">
        <v>7</v>
      </c>
      <c r="G40" s="19">
        <v>243</v>
      </c>
      <c r="H40" s="19">
        <v>3</v>
      </c>
      <c r="I40" s="19">
        <v>246</v>
      </c>
    </row>
    <row r="41" spans="2:9" ht="20.100000000000001" customHeight="1" thickBot="1" x14ac:dyDescent="0.25">
      <c r="B41" s="4" t="s">
        <v>228</v>
      </c>
      <c r="C41" s="19">
        <v>67</v>
      </c>
      <c r="D41" s="19">
        <v>27</v>
      </c>
      <c r="E41" s="19">
        <v>14</v>
      </c>
      <c r="F41" s="19">
        <v>108</v>
      </c>
      <c r="G41" s="19">
        <v>1597</v>
      </c>
      <c r="H41" s="19">
        <v>18</v>
      </c>
      <c r="I41" s="19">
        <v>1615</v>
      </c>
    </row>
    <row r="42" spans="2:9" ht="20.100000000000001" customHeight="1" thickBot="1" x14ac:dyDescent="0.25">
      <c r="B42" s="4" t="s">
        <v>229</v>
      </c>
      <c r="C42" s="19">
        <v>1</v>
      </c>
      <c r="D42" s="19">
        <v>18</v>
      </c>
      <c r="E42" s="19">
        <v>0</v>
      </c>
      <c r="F42" s="19">
        <v>19</v>
      </c>
      <c r="G42" s="19">
        <v>361</v>
      </c>
      <c r="H42" s="19">
        <v>19</v>
      </c>
      <c r="I42" s="19">
        <v>380</v>
      </c>
    </row>
    <row r="43" spans="2:9" ht="20.100000000000001" customHeight="1" thickBot="1" x14ac:dyDescent="0.25">
      <c r="B43" s="4" t="s">
        <v>230</v>
      </c>
      <c r="C43" s="19">
        <v>1</v>
      </c>
      <c r="D43" s="19">
        <v>0</v>
      </c>
      <c r="E43" s="19">
        <v>0</v>
      </c>
      <c r="F43" s="19">
        <v>1</v>
      </c>
      <c r="G43" s="19">
        <v>211</v>
      </c>
      <c r="H43" s="19">
        <v>3</v>
      </c>
      <c r="I43" s="19">
        <v>214</v>
      </c>
    </row>
    <row r="44" spans="2:9" ht="20.100000000000001" customHeight="1" thickBot="1" x14ac:dyDescent="0.25">
      <c r="B44" s="4" t="s">
        <v>231</v>
      </c>
      <c r="C44" s="19">
        <v>11</v>
      </c>
      <c r="D44" s="19">
        <v>0</v>
      </c>
      <c r="E44" s="19">
        <v>0</v>
      </c>
      <c r="F44" s="19">
        <v>11</v>
      </c>
      <c r="G44" s="19">
        <v>255</v>
      </c>
      <c r="H44" s="19">
        <v>0</v>
      </c>
      <c r="I44" s="19">
        <v>255</v>
      </c>
    </row>
    <row r="45" spans="2:9" ht="20.100000000000001" customHeight="1" thickBot="1" x14ac:dyDescent="0.25">
      <c r="B45" s="4" t="s">
        <v>232</v>
      </c>
      <c r="C45" s="19">
        <v>47</v>
      </c>
      <c r="D45" s="19">
        <v>11</v>
      </c>
      <c r="E45" s="19">
        <v>14</v>
      </c>
      <c r="F45" s="19">
        <v>72</v>
      </c>
      <c r="G45" s="19">
        <v>741</v>
      </c>
      <c r="H45" s="19">
        <v>9</v>
      </c>
      <c r="I45" s="19">
        <v>750</v>
      </c>
    </row>
    <row r="46" spans="2:9" ht="20.100000000000001" customHeight="1" thickBot="1" x14ac:dyDescent="0.25">
      <c r="B46" s="4" t="s">
        <v>233</v>
      </c>
      <c r="C46" s="19">
        <v>11</v>
      </c>
      <c r="D46" s="19">
        <v>5</v>
      </c>
      <c r="E46" s="19">
        <v>0</v>
      </c>
      <c r="F46" s="19">
        <v>16</v>
      </c>
      <c r="G46" s="19">
        <v>161</v>
      </c>
      <c r="H46" s="19">
        <v>0</v>
      </c>
      <c r="I46" s="19">
        <v>161</v>
      </c>
    </row>
    <row r="47" spans="2:9" ht="20.100000000000001" customHeight="1" thickBot="1" x14ac:dyDescent="0.25">
      <c r="B47" s="4" t="s">
        <v>234</v>
      </c>
      <c r="C47" s="19">
        <v>23</v>
      </c>
      <c r="D47" s="19">
        <v>25</v>
      </c>
      <c r="E47" s="19">
        <v>3</v>
      </c>
      <c r="F47" s="19">
        <v>51</v>
      </c>
      <c r="G47" s="19">
        <v>925</v>
      </c>
      <c r="H47" s="19">
        <v>24</v>
      </c>
      <c r="I47" s="19">
        <v>949</v>
      </c>
    </row>
    <row r="48" spans="2:9" ht="20.100000000000001" customHeight="1" thickBot="1" x14ac:dyDescent="0.25">
      <c r="B48" s="4" t="s">
        <v>235</v>
      </c>
      <c r="C48" s="19">
        <v>11</v>
      </c>
      <c r="D48" s="19">
        <v>4</v>
      </c>
      <c r="E48" s="19">
        <v>0</v>
      </c>
      <c r="F48" s="19">
        <v>15</v>
      </c>
      <c r="G48" s="19">
        <v>148</v>
      </c>
      <c r="H48" s="19">
        <v>0</v>
      </c>
      <c r="I48" s="19">
        <v>148</v>
      </c>
    </row>
    <row r="49" spans="2:9" ht="20.100000000000001" customHeight="1" thickBot="1" x14ac:dyDescent="0.25">
      <c r="B49" s="4" t="s">
        <v>236</v>
      </c>
      <c r="C49" s="19">
        <v>0</v>
      </c>
      <c r="D49" s="19">
        <v>1</v>
      </c>
      <c r="E49" s="19">
        <v>0</v>
      </c>
      <c r="F49" s="19">
        <v>1</v>
      </c>
      <c r="G49" s="19">
        <v>108</v>
      </c>
      <c r="H49" s="19">
        <v>0</v>
      </c>
      <c r="I49" s="19">
        <v>108</v>
      </c>
    </row>
    <row r="50" spans="2:9" ht="20.100000000000001" customHeight="1" thickBot="1" x14ac:dyDescent="0.25">
      <c r="B50" s="4" t="s">
        <v>237</v>
      </c>
      <c r="C50" s="19">
        <v>5</v>
      </c>
      <c r="D50" s="19">
        <v>2</v>
      </c>
      <c r="E50" s="19">
        <v>1</v>
      </c>
      <c r="F50" s="19">
        <v>8</v>
      </c>
      <c r="G50" s="19">
        <v>341</v>
      </c>
      <c r="H50" s="19">
        <v>10</v>
      </c>
      <c r="I50" s="19">
        <v>351</v>
      </c>
    </row>
    <row r="51" spans="2:9" ht="20.100000000000001" customHeight="1" thickBot="1" x14ac:dyDescent="0.25">
      <c r="B51" s="4" t="s">
        <v>238</v>
      </c>
      <c r="C51" s="19">
        <v>1</v>
      </c>
      <c r="D51" s="19">
        <v>1</v>
      </c>
      <c r="E51" s="19">
        <v>1</v>
      </c>
      <c r="F51" s="19">
        <v>3</v>
      </c>
      <c r="G51" s="19">
        <v>84</v>
      </c>
      <c r="H51" s="19">
        <v>8</v>
      </c>
      <c r="I51" s="19">
        <v>92</v>
      </c>
    </row>
    <row r="52" spans="2:9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1</v>
      </c>
      <c r="F52" s="19">
        <v>1</v>
      </c>
      <c r="G52" s="19">
        <v>95</v>
      </c>
      <c r="H52" s="19">
        <v>0</v>
      </c>
      <c r="I52" s="19">
        <v>95</v>
      </c>
    </row>
    <row r="53" spans="2:9" ht="20.100000000000001" customHeight="1" thickBot="1" x14ac:dyDescent="0.25">
      <c r="B53" s="4" t="s">
        <v>240</v>
      </c>
      <c r="C53" s="19">
        <v>2</v>
      </c>
      <c r="D53" s="19">
        <v>0</v>
      </c>
      <c r="E53" s="19">
        <v>0</v>
      </c>
      <c r="F53" s="19">
        <v>2</v>
      </c>
      <c r="G53" s="19">
        <v>276</v>
      </c>
      <c r="H53" s="19">
        <v>0</v>
      </c>
      <c r="I53" s="19">
        <v>276</v>
      </c>
    </row>
    <row r="54" spans="2:9" ht="20.100000000000001" customHeight="1" thickBot="1" x14ac:dyDescent="0.25">
      <c r="B54" s="4" t="s">
        <v>241</v>
      </c>
      <c r="C54" s="19">
        <v>78</v>
      </c>
      <c r="D54" s="19">
        <v>39</v>
      </c>
      <c r="E54" s="19">
        <v>8</v>
      </c>
      <c r="F54" s="19">
        <v>125</v>
      </c>
      <c r="G54" s="19">
        <v>3122</v>
      </c>
      <c r="H54" s="19">
        <v>0</v>
      </c>
      <c r="I54" s="19">
        <v>3122</v>
      </c>
    </row>
    <row r="55" spans="2:9" ht="20.100000000000001" customHeight="1" thickBot="1" x14ac:dyDescent="0.25">
      <c r="B55" s="4" t="s">
        <v>242</v>
      </c>
      <c r="C55" s="19">
        <v>9</v>
      </c>
      <c r="D55" s="19">
        <v>4</v>
      </c>
      <c r="E55" s="19">
        <v>4</v>
      </c>
      <c r="F55" s="19">
        <v>17</v>
      </c>
      <c r="G55" s="19">
        <v>777</v>
      </c>
      <c r="H55" s="19">
        <v>28</v>
      </c>
      <c r="I55" s="19">
        <v>805</v>
      </c>
    </row>
    <row r="56" spans="2:9" ht="20.100000000000001" customHeight="1" thickBot="1" x14ac:dyDescent="0.25">
      <c r="B56" s="4" t="s">
        <v>243</v>
      </c>
      <c r="C56" s="19">
        <v>12</v>
      </c>
      <c r="D56" s="19">
        <v>5</v>
      </c>
      <c r="E56" s="19">
        <v>2</v>
      </c>
      <c r="F56" s="19">
        <v>19</v>
      </c>
      <c r="G56" s="19">
        <v>520</v>
      </c>
      <c r="H56" s="19">
        <v>3</v>
      </c>
      <c r="I56" s="19">
        <v>523</v>
      </c>
    </row>
    <row r="57" spans="2:9" ht="20.100000000000001" customHeight="1" thickBot="1" x14ac:dyDescent="0.25">
      <c r="B57" s="4" t="s">
        <v>244</v>
      </c>
      <c r="C57" s="19">
        <v>1</v>
      </c>
      <c r="D57" s="19">
        <v>2</v>
      </c>
      <c r="E57" s="19">
        <v>0</v>
      </c>
      <c r="F57" s="19">
        <v>3</v>
      </c>
      <c r="G57" s="19">
        <v>67</v>
      </c>
      <c r="H57" s="19">
        <v>0</v>
      </c>
      <c r="I57" s="19">
        <v>67</v>
      </c>
    </row>
    <row r="58" spans="2:9" ht="20.100000000000001" customHeight="1" thickBot="1" x14ac:dyDescent="0.25">
      <c r="B58" s="4" t="s">
        <v>270</v>
      </c>
      <c r="C58" s="19">
        <v>0</v>
      </c>
      <c r="D58" s="19">
        <v>1</v>
      </c>
      <c r="E58" s="19">
        <v>0</v>
      </c>
      <c r="F58" s="19">
        <v>1</v>
      </c>
      <c r="G58" s="19">
        <v>240</v>
      </c>
      <c r="H58" s="19">
        <v>2</v>
      </c>
      <c r="I58" s="19">
        <v>242</v>
      </c>
    </row>
    <row r="59" spans="2:9" ht="20.100000000000001" customHeight="1" thickBot="1" x14ac:dyDescent="0.25">
      <c r="B59" s="4" t="s">
        <v>246</v>
      </c>
      <c r="C59" s="19">
        <v>7</v>
      </c>
      <c r="D59" s="19">
        <v>17</v>
      </c>
      <c r="E59" s="19">
        <v>0</v>
      </c>
      <c r="F59" s="19">
        <v>24</v>
      </c>
      <c r="G59" s="19">
        <v>296</v>
      </c>
      <c r="H59" s="19">
        <v>9</v>
      </c>
      <c r="I59" s="19">
        <v>305</v>
      </c>
    </row>
    <row r="60" spans="2:9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  <c r="F60" s="19">
        <v>0</v>
      </c>
      <c r="G60" s="19">
        <v>118</v>
      </c>
      <c r="H60" s="19">
        <v>0</v>
      </c>
      <c r="I60" s="19">
        <v>118</v>
      </c>
    </row>
    <row r="61" spans="2:9" ht="20.100000000000001" customHeight="1" thickBot="1" x14ac:dyDescent="0.25">
      <c r="B61" s="7" t="s">
        <v>22</v>
      </c>
      <c r="C61" s="9">
        <f>SUM(C11:C60)</f>
        <v>428</v>
      </c>
      <c r="D61" s="9">
        <f t="shared" ref="D61:I61" si="0">SUM(D11:D60)</f>
        <v>368</v>
      </c>
      <c r="E61" s="9">
        <f t="shared" si="0"/>
        <v>208</v>
      </c>
      <c r="F61" s="9">
        <f t="shared" si="0"/>
        <v>1004</v>
      </c>
      <c r="G61" s="9">
        <f t="shared" si="0"/>
        <v>17528</v>
      </c>
      <c r="H61" s="9">
        <f t="shared" si="0"/>
        <v>200</v>
      </c>
      <c r="I61" s="9">
        <f t="shared" si="0"/>
        <v>17728</v>
      </c>
    </row>
    <row r="62" spans="2:9" x14ac:dyDescent="0.2">
      <c r="C62" s="49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7" width="15" customWidth="1"/>
    <col min="8" max="8" width="16.125" customWidth="1"/>
    <col min="9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13"/>
      <c r="C9" s="103" t="s">
        <v>163</v>
      </c>
      <c r="D9" s="104"/>
      <c r="E9" s="104"/>
      <c r="F9" s="104"/>
      <c r="G9" s="104"/>
      <c r="H9" s="105"/>
    </row>
    <row r="10" spans="2:8" ht="41.25" customHeight="1" x14ac:dyDescent="0.2">
      <c r="B10" s="13"/>
      <c r="C10" s="106" t="s">
        <v>164</v>
      </c>
      <c r="D10" s="107"/>
      <c r="E10" s="89" t="s">
        <v>165</v>
      </c>
      <c r="F10" s="89"/>
      <c r="G10" s="89" t="s">
        <v>166</v>
      </c>
      <c r="H10" s="89" t="s">
        <v>296</v>
      </c>
    </row>
    <row r="11" spans="2:8" ht="41.25" customHeight="1" thickBot="1" x14ac:dyDescent="0.25">
      <c r="B11" s="13"/>
      <c r="C11" s="15" t="s">
        <v>167</v>
      </c>
      <c r="D11" s="15" t="s">
        <v>168</v>
      </c>
      <c r="E11" s="15" t="s">
        <v>169</v>
      </c>
      <c r="F11" s="15" t="s">
        <v>170</v>
      </c>
      <c r="G11" s="89"/>
      <c r="H11" s="89"/>
    </row>
    <row r="12" spans="2:8" ht="20.100000000000001" customHeight="1" thickBot="1" x14ac:dyDescent="0.25">
      <c r="B12" s="3" t="s">
        <v>198</v>
      </c>
      <c r="C12" s="59">
        <v>5.6116722783389446E-3</v>
      </c>
      <c r="D12" s="59">
        <v>0.19191919191919191</v>
      </c>
      <c r="E12" s="59">
        <v>2.2446689113355778E-2</v>
      </c>
      <c r="F12" s="59">
        <v>0.34118967452300786</v>
      </c>
      <c r="G12" s="59">
        <v>0.21773288439955107</v>
      </c>
      <c r="H12" s="59">
        <v>0.22109988776655443</v>
      </c>
    </row>
    <row r="13" spans="2:8" ht="20.100000000000001" customHeight="1" thickBot="1" x14ac:dyDescent="0.25">
      <c r="B13" s="4" t="s">
        <v>199</v>
      </c>
      <c r="C13" s="59">
        <v>1.9188191881918819E-2</v>
      </c>
      <c r="D13" s="59">
        <v>0.19483394833948339</v>
      </c>
      <c r="E13" s="59">
        <v>1.9188191881918819E-2</v>
      </c>
      <c r="F13" s="59">
        <v>0.54022140221402215</v>
      </c>
      <c r="G13" s="59">
        <v>0.15055350553505534</v>
      </c>
      <c r="H13" s="59">
        <v>7.6014760147601529E-2</v>
      </c>
    </row>
    <row r="14" spans="2:8" ht="20.100000000000001" customHeight="1" thickBot="1" x14ac:dyDescent="0.25">
      <c r="B14" s="4" t="s">
        <v>200</v>
      </c>
      <c r="C14" s="59">
        <v>1.7543859649122806E-2</v>
      </c>
      <c r="D14" s="59">
        <v>0.28771929824561404</v>
      </c>
      <c r="E14" s="59">
        <v>2.456140350877193E-2</v>
      </c>
      <c r="F14" s="59">
        <v>0.28596491228070176</v>
      </c>
      <c r="G14" s="59">
        <v>0.22456140350877193</v>
      </c>
      <c r="H14" s="59">
        <v>0.15964912280701751</v>
      </c>
    </row>
    <row r="15" spans="2:8" ht="20.100000000000001" customHeight="1" thickBot="1" x14ac:dyDescent="0.25">
      <c r="B15" s="4" t="s">
        <v>201</v>
      </c>
      <c r="C15" s="59">
        <v>1.5901060070671377E-2</v>
      </c>
      <c r="D15" s="59">
        <v>0.25883392226148411</v>
      </c>
      <c r="E15" s="59">
        <v>9.5406360424028266E-2</v>
      </c>
      <c r="F15" s="59">
        <v>0.24293286219081273</v>
      </c>
      <c r="G15" s="59">
        <v>0.11484098939929328</v>
      </c>
      <c r="H15" s="59">
        <v>0.27208480565371029</v>
      </c>
    </row>
    <row r="16" spans="2:8" ht="20.100000000000001" customHeight="1" thickBot="1" x14ac:dyDescent="0.25">
      <c r="B16" s="4" t="s">
        <v>202</v>
      </c>
      <c r="C16" s="59">
        <v>1.6981132075471698E-2</v>
      </c>
      <c r="D16" s="59">
        <v>0.15471698113207547</v>
      </c>
      <c r="E16" s="59">
        <v>3.7735849056603772E-2</v>
      </c>
      <c r="F16" s="59">
        <v>0.46981132075471699</v>
      </c>
      <c r="G16" s="59">
        <v>0.19433962264150945</v>
      </c>
      <c r="H16" s="59">
        <v>0.12641509433962267</v>
      </c>
    </row>
    <row r="17" spans="2:8" ht="20.100000000000001" customHeight="1" thickBot="1" x14ac:dyDescent="0.25">
      <c r="B17" s="4" t="s">
        <v>203</v>
      </c>
      <c r="C17" s="59">
        <v>1.405152224824356E-2</v>
      </c>
      <c r="D17" s="59">
        <v>0.11007025761124122</v>
      </c>
      <c r="E17" s="59">
        <v>7.0257611241217799E-3</v>
      </c>
      <c r="F17" s="59">
        <v>0.49180327868852458</v>
      </c>
      <c r="G17" s="59">
        <v>0.2388758782201405</v>
      </c>
      <c r="H17" s="59">
        <v>0.13817330210772832</v>
      </c>
    </row>
    <row r="18" spans="2:8" ht="20.100000000000001" customHeight="1" thickBot="1" x14ac:dyDescent="0.25">
      <c r="B18" s="4" t="s">
        <v>204</v>
      </c>
      <c r="C18" s="59">
        <v>1.8153526970954358E-2</v>
      </c>
      <c r="D18" s="59">
        <v>0.12551867219917012</v>
      </c>
      <c r="E18" s="59">
        <v>1.4522821576763486E-2</v>
      </c>
      <c r="F18" s="59">
        <v>0.39937759336099588</v>
      </c>
      <c r="G18" s="59">
        <v>0.19502074688796681</v>
      </c>
      <c r="H18" s="59">
        <v>0.24740663900414936</v>
      </c>
    </row>
    <row r="19" spans="2:8" ht="20.100000000000001" customHeight="1" thickBot="1" x14ac:dyDescent="0.25">
      <c r="B19" s="4" t="s">
        <v>205</v>
      </c>
      <c r="C19" s="59">
        <v>2.1590310689836755E-2</v>
      </c>
      <c r="D19" s="59">
        <v>6.7403896787783038E-2</v>
      </c>
      <c r="E19" s="59">
        <v>1.685097419694576E-2</v>
      </c>
      <c r="F19" s="59">
        <v>0.39705107951553448</v>
      </c>
      <c r="G19" s="59">
        <v>0.17904160084254872</v>
      </c>
      <c r="H19" s="59">
        <v>0.31806213796735122</v>
      </c>
    </row>
    <row r="20" spans="2:8" ht="20.100000000000001" customHeight="1" thickBot="1" x14ac:dyDescent="0.25">
      <c r="B20" s="4" t="s">
        <v>206</v>
      </c>
      <c r="C20" s="59">
        <v>0</v>
      </c>
      <c r="D20" s="59">
        <v>0.21476510067114093</v>
      </c>
      <c r="E20" s="59">
        <v>1.3422818791946308E-2</v>
      </c>
      <c r="F20" s="59">
        <v>0.30201342281879195</v>
      </c>
      <c r="G20" s="59">
        <v>0.30201342281879195</v>
      </c>
      <c r="H20" s="59">
        <v>0.16778523489932884</v>
      </c>
    </row>
    <row r="21" spans="2:8" ht="20.100000000000001" customHeight="1" thickBot="1" x14ac:dyDescent="0.25">
      <c r="B21" s="4" t="s">
        <v>207</v>
      </c>
      <c r="C21" s="59">
        <v>0</v>
      </c>
      <c r="D21" s="59">
        <v>0.36</v>
      </c>
      <c r="E21" s="59">
        <v>0.02</v>
      </c>
      <c r="F21" s="59">
        <v>0.36</v>
      </c>
      <c r="G21" s="59">
        <v>0.18</v>
      </c>
      <c r="H21" s="59">
        <v>8.0000000000000016E-2</v>
      </c>
    </row>
    <row r="22" spans="2:8" ht="20.100000000000001" customHeight="1" thickBot="1" x14ac:dyDescent="0.25">
      <c r="B22" s="4" t="s">
        <v>208</v>
      </c>
      <c r="C22" s="59">
        <v>1.048951048951049E-2</v>
      </c>
      <c r="D22" s="59">
        <v>0.14219114219114218</v>
      </c>
      <c r="E22" s="59">
        <v>3.2634032634032632E-2</v>
      </c>
      <c r="F22" s="59">
        <v>0.4184149184149184</v>
      </c>
      <c r="G22" s="59">
        <v>0.22843822843822845</v>
      </c>
      <c r="H22" s="59">
        <v>0.16783216783216784</v>
      </c>
    </row>
    <row r="23" spans="2:8" ht="20.100000000000001" customHeight="1" thickBot="1" x14ac:dyDescent="0.25">
      <c r="B23" s="4" t="s">
        <v>209</v>
      </c>
      <c r="C23" s="59">
        <v>6.9284064665127024E-3</v>
      </c>
      <c r="D23" s="59">
        <v>0.19284064665127021</v>
      </c>
      <c r="E23" s="59">
        <v>9.2378752886836026E-3</v>
      </c>
      <c r="F23" s="59">
        <v>0.38221709006928406</v>
      </c>
      <c r="G23" s="59">
        <v>0.26443418013856812</v>
      </c>
      <c r="H23" s="59">
        <v>0.14434180138568131</v>
      </c>
    </row>
    <row r="24" spans="2:8" ht="20.100000000000001" customHeight="1" thickBot="1" x14ac:dyDescent="0.25">
      <c r="B24" s="4" t="s">
        <v>210</v>
      </c>
      <c r="C24" s="59">
        <v>1.4630577907827359E-2</v>
      </c>
      <c r="D24" s="59">
        <v>0.15508412582297001</v>
      </c>
      <c r="E24" s="59">
        <v>2.487198244330651E-2</v>
      </c>
      <c r="F24" s="59">
        <v>0.44184345281638626</v>
      </c>
      <c r="G24" s="59">
        <v>0.23189465983906365</v>
      </c>
      <c r="H24" s="59">
        <v>0.13167520117044618</v>
      </c>
    </row>
    <row r="25" spans="2:8" ht="20.100000000000001" customHeight="1" thickBot="1" x14ac:dyDescent="0.25">
      <c r="B25" s="4" t="s">
        <v>211</v>
      </c>
      <c r="C25" s="59">
        <v>8.4626234132581107E-3</v>
      </c>
      <c r="D25" s="59">
        <v>0.29689703808180534</v>
      </c>
      <c r="E25" s="59">
        <v>7.8279266572637521E-2</v>
      </c>
      <c r="F25" s="59">
        <v>0.3145275035260931</v>
      </c>
      <c r="G25" s="59">
        <v>7.2637517630465442E-2</v>
      </c>
      <c r="H25" s="59">
        <v>0.22919605077574051</v>
      </c>
    </row>
    <row r="26" spans="2:8" ht="20.100000000000001" customHeight="1" thickBot="1" x14ac:dyDescent="0.25">
      <c r="B26" s="4" t="s">
        <v>212</v>
      </c>
      <c r="C26" s="59">
        <v>1.9349845201238391E-2</v>
      </c>
      <c r="D26" s="59">
        <v>0.21362229102167182</v>
      </c>
      <c r="E26" s="59">
        <v>1.9349845201238391E-2</v>
      </c>
      <c r="F26" s="59">
        <v>0.34442724458204332</v>
      </c>
      <c r="G26" s="59">
        <v>0.13003095975232198</v>
      </c>
      <c r="H26" s="59">
        <v>0.27321981424148606</v>
      </c>
    </row>
    <row r="27" spans="2:8" ht="20.100000000000001" customHeight="1" thickBot="1" x14ac:dyDescent="0.25">
      <c r="B27" s="5" t="s">
        <v>213</v>
      </c>
      <c r="C27" s="59">
        <v>4.5558086560364463E-3</v>
      </c>
      <c r="D27" s="59">
        <v>0.19134396355353075</v>
      </c>
      <c r="E27" s="59">
        <v>3.1890660592255128E-2</v>
      </c>
      <c r="F27" s="59">
        <v>0.44646924829157175</v>
      </c>
      <c r="G27" s="59">
        <v>0.1958997722095672</v>
      </c>
      <c r="H27" s="59">
        <v>0.12984054669703873</v>
      </c>
    </row>
    <row r="28" spans="2:8" ht="20.100000000000001" customHeight="1" thickBot="1" x14ac:dyDescent="0.25">
      <c r="B28" s="6" t="s">
        <v>214</v>
      </c>
      <c r="C28" s="59">
        <v>0</v>
      </c>
      <c r="D28" s="59">
        <v>0.11538461538461539</v>
      </c>
      <c r="E28" s="59">
        <v>0</v>
      </c>
      <c r="F28" s="59">
        <v>0.61538461538461542</v>
      </c>
      <c r="G28" s="59">
        <v>0.23076923076923078</v>
      </c>
      <c r="H28" s="59">
        <v>3.846153846153838E-2</v>
      </c>
    </row>
    <row r="29" spans="2:8" ht="20.100000000000001" customHeight="1" thickBot="1" x14ac:dyDescent="0.25">
      <c r="B29" s="4" t="s">
        <v>215</v>
      </c>
      <c r="C29" s="59">
        <v>3.5460992907801418E-3</v>
      </c>
      <c r="D29" s="59">
        <v>0.15957446808510639</v>
      </c>
      <c r="E29" s="59">
        <v>1.7730496453900711E-2</v>
      </c>
      <c r="F29" s="59">
        <v>0.39361702127659576</v>
      </c>
      <c r="G29" s="59">
        <v>0.21631205673758866</v>
      </c>
      <c r="H29" s="59">
        <v>0.20921985815602848</v>
      </c>
    </row>
    <row r="30" spans="2:8" ht="20.100000000000001" customHeight="1" thickBot="1" x14ac:dyDescent="0.25">
      <c r="B30" s="4" t="s">
        <v>216</v>
      </c>
      <c r="C30" s="59">
        <v>2.7149321266968326E-2</v>
      </c>
      <c r="D30" s="59">
        <v>0.16289592760180996</v>
      </c>
      <c r="E30" s="59">
        <v>4.5248868778280547E-3</v>
      </c>
      <c r="F30" s="59">
        <v>0.23529411764705882</v>
      </c>
      <c r="G30" s="59">
        <v>0.32579185520361992</v>
      </c>
      <c r="H30" s="59">
        <v>0.2443438914027149</v>
      </c>
    </row>
    <row r="31" spans="2:8" ht="20.100000000000001" customHeight="1" thickBot="1" x14ac:dyDescent="0.25">
      <c r="B31" s="4" t="s">
        <v>217</v>
      </c>
      <c r="C31" s="59">
        <v>1.5037593984962405E-2</v>
      </c>
      <c r="D31" s="59">
        <v>0.17293233082706766</v>
      </c>
      <c r="E31" s="59">
        <v>0</v>
      </c>
      <c r="F31" s="59">
        <v>0.23308270676691728</v>
      </c>
      <c r="G31" s="59">
        <v>0.30827067669172931</v>
      </c>
      <c r="H31" s="59">
        <v>0.27067669172932335</v>
      </c>
    </row>
    <row r="32" spans="2:8" ht="20.100000000000001" customHeight="1" thickBot="1" x14ac:dyDescent="0.25">
      <c r="B32" s="4" t="s">
        <v>218</v>
      </c>
      <c r="C32" s="59">
        <v>8.9552238805970144E-2</v>
      </c>
      <c r="D32" s="59">
        <v>4.4776119402985072E-2</v>
      </c>
      <c r="E32" s="59">
        <v>1.4925373134328358E-2</v>
      </c>
      <c r="F32" s="59">
        <v>0.31343283582089554</v>
      </c>
      <c r="G32" s="59">
        <v>0.46268656716417911</v>
      </c>
      <c r="H32" s="59">
        <v>7.4626865671641673E-2</v>
      </c>
    </row>
    <row r="33" spans="2:8" ht="20.100000000000001" customHeight="1" thickBot="1" x14ac:dyDescent="0.25">
      <c r="B33" s="4" t="s">
        <v>219</v>
      </c>
      <c r="C33" s="59">
        <v>3.1578947368421054E-2</v>
      </c>
      <c r="D33" s="59">
        <v>0.16842105263157894</v>
      </c>
      <c r="E33" s="59">
        <v>0</v>
      </c>
      <c r="F33" s="59">
        <v>0.30526315789473685</v>
      </c>
      <c r="G33" s="59">
        <v>0.36842105263157893</v>
      </c>
      <c r="H33" s="59">
        <v>0.12631578947368427</v>
      </c>
    </row>
    <row r="34" spans="2:8" ht="20.100000000000001" customHeight="1" thickBot="1" x14ac:dyDescent="0.25">
      <c r="B34" s="4" t="s">
        <v>220</v>
      </c>
      <c r="C34" s="59">
        <v>0</v>
      </c>
      <c r="D34" s="59">
        <v>0.32</v>
      </c>
      <c r="E34" s="59">
        <v>0.02</v>
      </c>
      <c r="F34" s="59">
        <v>0.18</v>
      </c>
      <c r="G34" s="59">
        <v>0.38</v>
      </c>
      <c r="H34" s="59">
        <v>9.9999999999999922E-2</v>
      </c>
    </row>
    <row r="35" spans="2:8" ht="20.100000000000001" customHeight="1" thickBot="1" x14ac:dyDescent="0.25">
      <c r="B35" s="4" t="s">
        <v>221</v>
      </c>
      <c r="C35" s="59">
        <v>2.2875816993464051E-2</v>
      </c>
      <c r="D35" s="59">
        <v>4.5751633986928102E-2</v>
      </c>
      <c r="E35" s="59">
        <v>9.8039215686274508E-3</v>
      </c>
      <c r="F35" s="59">
        <v>0.63398692810457513</v>
      </c>
      <c r="G35" s="59">
        <v>0.22222222222222221</v>
      </c>
      <c r="H35" s="59">
        <v>6.5359477124183107E-2</v>
      </c>
    </row>
    <row r="36" spans="2:8" ht="20.100000000000001" customHeight="1" thickBot="1" x14ac:dyDescent="0.25">
      <c r="B36" s="4" t="s">
        <v>222</v>
      </c>
      <c r="C36" s="59">
        <v>1.2345679012345678E-2</v>
      </c>
      <c r="D36" s="59">
        <v>6.1728395061728392E-2</v>
      </c>
      <c r="E36" s="59">
        <v>0</v>
      </c>
      <c r="F36" s="59">
        <v>0.35802469135802467</v>
      </c>
      <c r="G36" s="59">
        <v>0.4567901234567901</v>
      </c>
      <c r="H36" s="59">
        <v>0.11111111111111099</v>
      </c>
    </row>
    <row r="37" spans="2:8" ht="20.100000000000001" customHeight="1" thickBot="1" x14ac:dyDescent="0.25">
      <c r="B37" s="4" t="s">
        <v>223</v>
      </c>
      <c r="C37" s="59">
        <v>1.2578616352201259E-2</v>
      </c>
      <c r="D37" s="59">
        <v>0.10062893081761007</v>
      </c>
      <c r="E37" s="59">
        <v>0</v>
      </c>
      <c r="F37" s="59">
        <v>0.4308176100628931</v>
      </c>
      <c r="G37" s="59">
        <v>0.3081761006289308</v>
      </c>
      <c r="H37" s="59">
        <v>0.1477987421383648</v>
      </c>
    </row>
    <row r="38" spans="2:8" ht="20.100000000000001" customHeight="1" thickBot="1" x14ac:dyDescent="0.25">
      <c r="B38" s="4" t="s">
        <v>224</v>
      </c>
      <c r="C38" s="59">
        <v>1.1520737327188941E-2</v>
      </c>
      <c r="D38" s="59">
        <v>0.19124423963133641</v>
      </c>
      <c r="E38" s="59">
        <v>1.6129032258064516E-2</v>
      </c>
      <c r="F38" s="59">
        <v>0.45852534562211983</v>
      </c>
      <c r="G38" s="59">
        <v>0.1889400921658986</v>
      </c>
      <c r="H38" s="59">
        <v>0.13364055299539171</v>
      </c>
    </row>
    <row r="39" spans="2:8" ht="20.100000000000001" customHeight="1" thickBot="1" x14ac:dyDescent="0.25">
      <c r="B39" s="4" t="s">
        <v>225</v>
      </c>
      <c r="C39" s="59">
        <v>3.4482758620689655E-2</v>
      </c>
      <c r="D39" s="59">
        <v>8.2758620689655171E-2</v>
      </c>
      <c r="E39" s="59">
        <v>1.3793103448275862E-2</v>
      </c>
      <c r="F39" s="59">
        <v>0.26896551724137929</v>
      </c>
      <c r="G39" s="59">
        <v>0.38620689655172413</v>
      </c>
      <c r="H39" s="59">
        <v>0.21379310344827585</v>
      </c>
    </row>
    <row r="40" spans="2:8" ht="20.100000000000001" customHeight="1" thickBot="1" x14ac:dyDescent="0.25">
      <c r="B40" s="4" t="s">
        <v>226</v>
      </c>
      <c r="C40" s="59">
        <v>0</v>
      </c>
      <c r="D40" s="59">
        <v>0.13529411764705881</v>
      </c>
      <c r="E40" s="59">
        <v>3.5294117647058823E-2</v>
      </c>
      <c r="F40" s="59">
        <v>0.62352941176470589</v>
      </c>
      <c r="G40" s="59">
        <v>0.19411764705882353</v>
      </c>
      <c r="H40" s="59">
        <v>1.1764705882352983E-2</v>
      </c>
    </row>
    <row r="41" spans="2:8" ht="20.100000000000001" customHeight="1" thickBot="1" x14ac:dyDescent="0.25">
      <c r="B41" s="4" t="s">
        <v>227</v>
      </c>
      <c r="C41" s="59">
        <v>1.6423357664233577E-2</v>
      </c>
      <c r="D41" s="59">
        <v>0.19525547445255476</v>
      </c>
      <c r="E41" s="59">
        <v>1.2773722627737226E-2</v>
      </c>
      <c r="F41" s="59">
        <v>0.4489051094890511</v>
      </c>
      <c r="G41" s="59">
        <v>0.27919708029197082</v>
      </c>
      <c r="H41" s="59">
        <v>4.7445255474452552E-2</v>
      </c>
    </row>
    <row r="42" spans="2:8" ht="20.100000000000001" customHeight="1" thickBot="1" x14ac:dyDescent="0.25">
      <c r="B42" s="4" t="s">
        <v>228</v>
      </c>
      <c r="C42" s="59">
        <v>8.2389289392378988E-3</v>
      </c>
      <c r="D42" s="59">
        <v>8.4449021627188467E-2</v>
      </c>
      <c r="E42" s="59">
        <v>2.7806385169927908E-2</v>
      </c>
      <c r="F42" s="59">
        <v>0.41580844490216273</v>
      </c>
      <c r="G42" s="59">
        <v>0.30767250257466527</v>
      </c>
      <c r="H42" s="59">
        <v>0.15602471678681762</v>
      </c>
    </row>
    <row r="43" spans="2:8" ht="20.100000000000001" customHeight="1" thickBot="1" x14ac:dyDescent="0.25">
      <c r="B43" s="4" t="s">
        <v>229</v>
      </c>
      <c r="C43" s="59">
        <v>1.4527845036319613E-2</v>
      </c>
      <c r="D43" s="59">
        <v>5.3268765133171914E-2</v>
      </c>
      <c r="E43" s="59">
        <v>2.3002421307506054E-2</v>
      </c>
      <c r="F43" s="59">
        <v>0.46004842615012109</v>
      </c>
      <c r="G43" s="59">
        <v>0.2009685230024213</v>
      </c>
      <c r="H43" s="59">
        <v>0.24818401937045997</v>
      </c>
    </row>
    <row r="44" spans="2:8" ht="20.100000000000001" customHeight="1" thickBot="1" x14ac:dyDescent="0.25">
      <c r="B44" s="4" t="s">
        <v>230</v>
      </c>
      <c r="C44" s="59">
        <v>2.0449897750511249E-3</v>
      </c>
      <c r="D44" s="59">
        <v>0.21063394683026584</v>
      </c>
      <c r="E44" s="59">
        <v>2.0449897750511249E-3</v>
      </c>
      <c r="F44" s="59">
        <v>0.43762781186094069</v>
      </c>
      <c r="G44" s="59">
        <v>0.22085889570552147</v>
      </c>
      <c r="H44" s="59">
        <v>0.12678936605316987</v>
      </c>
    </row>
    <row r="45" spans="2:8" ht="20.100000000000001" customHeight="1" thickBot="1" x14ac:dyDescent="0.25">
      <c r="B45" s="4" t="s">
        <v>231</v>
      </c>
      <c r="C45" s="59">
        <v>9.5238095238095247E-3</v>
      </c>
      <c r="D45" s="59">
        <v>0.1761904761904762</v>
      </c>
      <c r="E45" s="59">
        <v>1.7460317460317461E-2</v>
      </c>
      <c r="F45" s="59">
        <v>0.40476190476190477</v>
      </c>
      <c r="G45" s="59">
        <v>0.3</v>
      </c>
      <c r="H45" s="59">
        <v>9.2063492063492014E-2</v>
      </c>
    </row>
    <row r="46" spans="2:8" ht="20.100000000000001" customHeight="1" thickBot="1" x14ac:dyDescent="0.25">
      <c r="B46" s="4" t="s">
        <v>232</v>
      </c>
      <c r="C46" s="59">
        <v>1.5027908973808502E-2</v>
      </c>
      <c r="D46" s="59">
        <v>0.16273078574495492</v>
      </c>
      <c r="E46" s="59">
        <v>3.0914555603263203E-2</v>
      </c>
      <c r="F46" s="59">
        <v>0.32202662086732503</v>
      </c>
      <c r="G46" s="59">
        <v>0.22069557750107341</v>
      </c>
      <c r="H46" s="59">
        <v>0.24860455130957501</v>
      </c>
    </row>
    <row r="47" spans="2:8" ht="20.100000000000001" customHeight="1" thickBot="1" x14ac:dyDescent="0.25">
      <c r="B47" s="4" t="s">
        <v>233</v>
      </c>
      <c r="C47" s="59">
        <v>1.3961605584642234E-2</v>
      </c>
      <c r="D47" s="59">
        <v>0.27050610820244331</v>
      </c>
      <c r="E47" s="59">
        <v>2.7923211169284468E-2</v>
      </c>
      <c r="F47" s="59">
        <v>0.28097731239092494</v>
      </c>
      <c r="G47" s="59">
        <v>0.21465968586387435</v>
      </c>
      <c r="H47" s="59">
        <v>0.19197207678883083</v>
      </c>
    </row>
    <row r="48" spans="2:8" ht="20.100000000000001" customHeight="1" thickBot="1" x14ac:dyDescent="0.25">
      <c r="B48" s="4" t="s">
        <v>234</v>
      </c>
      <c r="C48" s="59">
        <v>1.7094017094017096E-2</v>
      </c>
      <c r="D48" s="59">
        <v>0.18645140867363089</v>
      </c>
      <c r="E48" s="59">
        <v>1.6144349477682812E-2</v>
      </c>
      <c r="F48" s="59">
        <v>0.30041152263374488</v>
      </c>
      <c r="G48" s="59">
        <v>0.16460905349794239</v>
      </c>
      <c r="H48" s="59">
        <v>0.31528964862298192</v>
      </c>
    </row>
    <row r="49" spans="2:8" ht="20.100000000000001" customHeight="1" thickBot="1" x14ac:dyDescent="0.25">
      <c r="B49" s="4" t="s">
        <v>235</v>
      </c>
      <c r="C49" s="59">
        <v>1.1709601873536301E-2</v>
      </c>
      <c r="D49" s="59">
        <v>0.20140515222482436</v>
      </c>
      <c r="E49" s="59">
        <v>3.5128805620608897E-2</v>
      </c>
      <c r="F49" s="59">
        <v>0.34660421545667447</v>
      </c>
      <c r="G49" s="59">
        <v>0.19672131147540983</v>
      </c>
      <c r="H49" s="59">
        <v>0.20843091334894609</v>
      </c>
    </row>
    <row r="50" spans="2:8" ht="20.100000000000001" customHeight="1" thickBot="1" x14ac:dyDescent="0.25">
      <c r="B50" s="4" t="s">
        <v>236</v>
      </c>
      <c r="C50" s="59">
        <v>1.107011070110701E-2</v>
      </c>
      <c r="D50" s="59">
        <v>0.24723247232472326</v>
      </c>
      <c r="E50" s="59">
        <v>3.6900369003690036E-3</v>
      </c>
      <c r="F50" s="59">
        <v>0.39852398523985239</v>
      </c>
      <c r="G50" s="59">
        <v>0.26937269372693728</v>
      </c>
      <c r="H50" s="59">
        <v>7.0110701107011175E-2</v>
      </c>
    </row>
    <row r="51" spans="2:8" ht="20.100000000000001" customHeight="1" thickBot="1" x14ac:dyDescent="0.25">
      <c r="B51" s="4" t="s">
        <v>237</v>
      </c>
      <c r="C51" s="59">
        <v>1.2121212121212121E-2</v>
      </c>
      <c r="D51" s="59">
        <v>0.16818181818181818</v>
      </c>
      <c r="E51" s="59">
        <v>1.2121212121212121E-2</v>
      </c>
      <c r="F51" s="59">
        <v>0.53181818181818186</v>
      </c>
      <c r="G51" s="59">
        <v>0.21212121212121213</v>
      </c>
      <c r="H51" s="59">
        <v>6.363636363636363E-2</v>
      </c>
    </row>
    <row r="52" spans="2:8" ht="20.100000000000001" customHeight="1" thickBot="1" x14ac:dyDescent="0.25">
      <c r="B52" s="4" t="s">
        <v>238</v>
      </c>
      <c r="C52" s="59">
        <v>2.3474178403755867E-2</v>
      </c>
      <c r="D52" s="59">
        <v>0.14084507042253522</v>
      </c>
      <c r="E52" s="59">
        <v>1.4084507042253521E-2</v>
      </c>
      <c r="F52" s="59">
        <v>0.431924882629108</v>
      </c>
      <c r="G52" s="59">
        <v>0.29577464788732394</v>
      </c>
      <c r="H52" s="59">
        <v>9.3896713615023442E-2</v>
      </c>
    </row>
    <row r="53" spans="2:8" ht="20.100000000000001" customHeight="1" thickBot="1" x14ac:dyDescent="0.25">
      <c r="B53" s="4" t="s">
        <v>239</v>
      </c>
      <c r="C53" s="59">
        <v>0.05</v>
      </c>
      <c r="D53" s="59">
        <v>0.1</v>
      </c>
      <c r="E53" s="59">
        <v>5.0000000000000001E-3</v>
      </c>
      <c r="F53" s="59">
        <v>0.47499999999999998</v>
      </c>
      <c r="G53" s="59">
        <v>0.31</v>
      </c>
      <c r="H53" s="59">
        <v>0.06</v>
      </c>
    </row>
    <row r="54" spans="2:8" ht="20.100000000000001" customHeight="1" thickBot="1" x14ac:dyDescent="0.25">
      <c r="B54" s="4" t="s">
        <v>240</v>
      </c>
      <c r="C54" s="59">
        <v>1.9966722129783693E-2</v>
      </c>
      <c r="D54" s="59">
        <v>0.20133111480865223</v>
      </c>
      <c r="E54" s="59">
        <v>3.3277870216306157E-3</v>
      </c>
      <c r="F54" s="59">
        <v>0.45923460898502494</v>
      </c>
      <c r="G54" s="59">
        <v>0.19966722129783693</v>
      </c>
      <c r="H54" s="59">
        <v>0.11647254575707155</v>
      </c>
    </row>
    <row r="55" spans="2:8" ht="20.100000000000001" customHeight="1" thickBot="1" x14ac:dyDescent="0.25">
      <c r="B55" s="4" t="s">
        <v>241</v>
      </c>
      <c r="C55" s="59">
        <v>8.2372322899505763E-3</v>
      </c>
      <c r="D55" s="59">
        <v>3.7067545304777592E-2</v>
      </c>
      <c r="E55" s="59">
        <v>1.7160900604063702E-2</v>
      </c>
      <c r="F55" s="59">
        <v>0.42861065348709498</v>
      </c>
      <c r="G55" s="59">
        <v>0.1971444261394838</v>
      </c>
      <c r="H55" s="59">
        <v>0.31177924217462938</v>
      </c>
    </row>
    <row r="56" spans="2:8" ht="20.100000000000001" customHeight="1" thickBot="1" x14ac:dyDescent="0.25">
      <c r="B56" s="4" t="s">
        <v>242</v>
      </c>
      <c r="C56" s="59">
        <v>9.1447014523937595E-3</v>
      </c>
      <c r="D56" s="59">
        <v>0.21678321678321677</v>
      </c>
      <c r="E56" s="59">
        <v>9.1447014523937595E-3</v>
      </c>
      <c r="F56" s="59">
        <v>0.43302850995158687</v>
      </c>
      <c r="G56" s="59">
        <v>0.13986013986013987</v>
      </c>
      <c r="H56" s="59">
        <v>0.19203873050026896</v>
      </c>
    </row>
    <row r="57" spans="2:8" ht="20.100000000000001" customHeight="1" thickBot="1" x14ac:dyDescent="0.25">
      <c r="B57" s="4" t="s">
        <v>243</v>
      </c>
      <c r="C57" s="59">
        <v>6.4874884151992582E-3</v>
      </c>
      <c r="D57" s="59">
        <v>0.10287303058387395</v>
      </c>
      <c r="E57" s="59">
        <v>1.7608897126969416E-2</v>
      </c>
      <c r="F57" s="59">
        <v>0.48470806302131603</v>
      </c>
      <c r="G57" s="59">
        <v>0.10843373493975904</v>
      </c>
      <c r="H57" s="59">
        <v>0.27988878591288219</v>
      </c>
    </row>
    <row r="58" spans="2:8" ht="20.100000000000001" customHeight="1" thickBot="1" x14ac:dyDescent="0.25">
      <c r="B58" s="4" t="s">
        <v>244</v>
      </c>
      <c r="C58" s="59">
        <v>9.5693779904306216E-3</v>
      </c>
      <c r="D58" s="59">
        <v>0.40191387559808611</v>
      </c>
      <c r="E58" s="59">
        <v>1.4354066985645933E-2</v>
      </c>
      <c r="F58" s="59">
        <v>0.32057416267942584</v>
      </c>
      <c r="G58" s="59">
        <v>0.21531100478468901</v>
      </c>
      <c r="H58" s="59">
        <v>3.8277511961722466E-2</v>
      </c>
    </row>
    <row r="59" spans="2:8" ht="20.100000000000001" customHeight="1" thickBot="1" x14ac:dyDescent="0.25">
      <c r="B59" s="4" t="s">
        <v>245</v>
      </c>
      <c r="C59" s="59">
        <v>1.976284584980237E-3</v>
      </c>
      <c r="D59" s="59">
        <v>0.21936758893280633</v>
      </c>
      <c r="E59" s="59">
        <v>1.976284584980237E-3</v>
      </c>
      <c r="F59" s="59">
        <v>0.47826086956521741</v>
      </c>
      <c r="G59" s="59">
        <v>0.27667984189723321</v>
      </c>
      <c r="H59" s="59">
        <v>2.1739130434782539E-2</v>
      </c>
    </row>
    <row r="60" spans="2:8" ht="20.100000000000001" customHeight="1" thickBot="1" x14ac:dyDescent="0.25">
      <c r="B60" s="4" t="s">
        <v>246</v>
      </c>
      <c r="C60" s="59">
        <v>6.7796610169491523E-3</v>
      </c>
      <c r="D60" s="59">
        <v>0.17740112994350282</v>
      </c>
      <c r="E60" s="59">
        <v>2.7118644067796609E-2</v>
      </c>
      <c r="F60" s="59">
        <v>0.34463276836158191</v>
      </c>
      <c r="G60" s="59">
        <v>0.29604519774011301</v>
      </c>
      <c r="H60" s="59">
        <v>0.14802259887005642</v>
      </c>
    </row>
    <row r="61" spans="2:8" ht="20.100000000000001" customHeight="1" thickBot="1" x14ac:dyDescent="0.25">
      <c r="B61" s="4" t="s">
        <v>247</v>
      </c>
      <c r="C61" s="59">
        <v>0</v>
      </c>
      <c r="D61" s="59">
        <v>0.14285714285714285</v>
      </c>
      <c r="E61" s="59">
        <v>0</v>
      </c>
      <c r="F61" s="59">
        <v>0.46825396825396826</v>
      </c>
      <c r="G61" s="59">
        <v>0.28174603174603174</v>
      </c>
      <c r="H61" s="59">
        <v>0.10714285714285721</v>
      </c>
    </row>
    <row r="62" spans="2:8" ht="20.100000000000001" customHeight="1" thickBot="1" x14ac:dyDescent="0.25">
      <c r="B62" s="7" t="s">
        <v>22</v>
      </c>
      <c r="C62" s="46">
        <v>1.2535163722290988E-2</v>
      </c>
      <c r="D62" s="46">
        <v>0.14544840778665466</v>
      </c>
      <c r="E62" s="46">
        <v>2.2594801395296502E-2</v>
      </c>
      <c r="F62" s="46">
        <v>0.39896478001575336</v>
      </c>
      <c r="G62" s="46">
        <v>0.20753910205918757</v>
      </c>
      <c r="H62" s="46">
        <v>0.2129177450208169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2025-06-09T12:12:38Z</cp:lastPrinted>
  <dcterms:created xsi:type="dcterms:W3CDTF">2018-11-16T09:47:02Z</dcterms:created>
  <dcterms:modified xsi:type="dcterms:W3CDTF">2025-06-11T10:54:34Z</dcterms:modified>
</cp:coreProperties>
</file>